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esson Resources\Other\Pay Progression\2019-2020\"/>
    </mc:Choice>
  </mc:AlternateContent>
  <bookViews>
    <workbookView xWindow="0" yWindow="0" windowWidth="23040" windowHeight="9192" activeTab="4"/>
  </bookViews>
  <sheets>
    <sheet name="10D" sheetId="2" r:id="rId1"/>
    <sheet name="KS2" sheetId="3" r:id="rId2"/>
    <sheet name="Tracking hwk" sheetId="4" r:id="rId3"/>
    <sheet name="PP" sheetId="5" r:id="rId4"/>
    <sheet name="By target grade" sheetId="6" r:id="rId5"/>
    <sheet name="Ethnicity" sheetId="7" r:id="rId6"/>
    <sheet name="Test Sheet" sheetId="8" r:id="rId7"/>
  </sheets>
  <definedNames>
    <definedName name="_xlnm._FilterDatabase" localSheetId="0" hidden="1">'10D'!$B$3:$AK$3</definedName>
  </definedNames>
  <calcPr calcId="162913"/>
  <pivotCaches>
    <pivotCache cacheId="74" r:id="rId8"/>
    <pivotCache cacheId="75" r:id="rId9"/>
    <pivotCache cacheId="76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8" l="1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D46" i="2"/>
  <c r="D45" i="2"/>
  <c r="D44" i="2"/>
  <c r="D43" i="2"/>
  <c r="D42" i="2"/>
  <c r="D41" i="2"/>
  <c r="D40" i="2"/>
  <c r="D39" i="2"/>
  <c r="D38" i="2"/>
  <c r="AJ34" i="2"/>
  <c r="AK34" i="2" s="1"/>
  <c r="AI34" i="2"/>
  <c r="AG34" i="2"/>
  <c r="X34" i="2"/>
  <c r="AJ33" i="2"/>
  <c r="AI33" i="2"/>
  <c r="AK33" i="2" s="1"/>
  <c r="AG33" i="2"/>
  <c r="X33" i="2"/>
  <c r="AJ32" i="2"/>
  <c r="AI32" i="2"/>
  <c r="AG32" i="2"/>
  <c r="AK32" i="2" s="1"/>
  <c r="X32" i="2"/>
  <c r="AJ31" i="2"/>
  <c r="AI31" i="2"/>
  <c r="AG31" i="2"/>
  <c r="AK31" i="2" s="1"/>
  <c r="X31" i="2"/>
  <c r="AJ30" i="2"/>
  <c r="AI30" i="2"/>
  <c r="AG30" i="2"/>
  <c r="AK30" i="2" s="1"/>
  <c r="X30" i="2"/>
  <c r="AK29" i="2"/>
  <c r="AJ29" i="2"/>
  <c r="AI29" i="2"/>
  <c r="AG29" i="2"/>
  <c r="X29" i="2"/>
  <c r="AJ28" i="2"/>
  <c r="AK28" i="2" s="1"/>
  <c r="AI28" i="2"/>
  <c r="AG28" i="2"/>
  <c r="X28" i="2"/>
  <c r="AJ27" i="2"/>
  <c r="AI27" i="2"/>
  <c r="AK27" i="2" s="1"/>
  <c r="AG27" i="2"/>
  <c r="X27" i="2"/>
  <c r="AJ26" i="2"/>
  <c r="AI26" i="2"/>
  <c r="AG26" i="2"/>
  <c r="AK26" i="2" s="1"/>
  <c r="X26" i="2"/>
  <c r="AJ25" i="2"/>
  <c r="AI25" i="2"/>
  <c r="AG25" i="2"/>
  <c r="AK25" i="2" s="1"/>
  <c r="X25" i="2"/>
  <c r="AJ24" i="2"/>
  <c r="AI24" i="2"/>
  <c r="AG24" i="2"/>
  <c r="AK24" i="2" s="1"/>
  <c r="X24" i="2"/>
  <c r="AK23" i="2"/>
  <c r="AJ23" i="2"/>
  <c r="AI23" i="2"/>
  <c r="AG23" i="2"/>
  <c r="X23" i="2"/>
  <c r="AJ22" i="2"/>
  <c r="AK22" i="2" s="1"/>
  <c r="AI22" i="2"/>
  <c r="AG22" i="2"/>
  <c r="X22" i="2"/>
  <c r="AJ21" i="2"/>
  <c r="AI21" i="2"/>
  <c r="AK21" i="2" s="1"/>
  <c r="AG21" i="2"/>
  <c r="X21" i="2"/>
  <c r="AJ20" i="2"/>
  <c r="AI20" i="2"/>
  <c r="AG20" i="2"/>
  <c r="AK20" i="2" s="1"/>
  <c r="X20" i="2"/>
  <c r="AJ19" i="2"/>
  <c r="AI19" i="2"/>
  <c r="AG19" i="2"/>
  <c r="AK19" i="2" s="1"/>
  <c r="X19" i="2"/>
  <c r="AJ18" i="2"/>
  <c r="AI18" i="2"/>
  <c r="AG18" i="2"/>
  <c r="AK18" i="2" s="1"/>
  <c r="X18" i="2"/>
  <c r="AK17" i="2"/>
  <c r="AJ17" i="2"/>
  <c r="AI17" i="2"/>
  <c r="AG17" i="2"/>
  <c r="X17" i="2"/>
  <c r="AJ16" i="2"/>
  <c r="AK16" i="2" s="1"/>
  <c r="AI16" i="2"/>
  <c r="AG16" i="2"/>
  <c r="X16" i="2"/>
  <c r="AJ15" i="2"/>
  <c r="AI15" i="2"/>
  <c r="AK15" i="2" s="1"/>
  <c r="AG15" i="2"/>
  <c r="X15" i="2"/>
  <c r="AJ14" i="2"/>
  <c r="AI14" i="2"/>
  <c r="AG14" i="2"/>
  <c r="AK14" i="2" s="1"/>
  <c r="X14" i="2"/>
  <c r="AJ13" i="2"/>
  <c r="AI13" i="2"/>
  <c r="AG13" i="2"/>
  <c r="AK13" i="2" s="1"/>
  <c r="X13" i="2"/>
  <c r="AJ12" i="2"/>
  <c r="AI12" i="2"/>
  <c r="AG12" i="2"/>
  <c r="AK12" i="2" s="1"/>
  <c r="X12" i="2"/>
  <c r="AK11" i="2"/>
  <c r="AJ11" i="2"/>
  <c r="AI11" i="2"/>
  <c r="AG11" i="2"/>
  <c r="X11" i="2"/>
  <c r="AJ10" i="2"/>
  <c r="AK10" i="2" s="1"/>
  <c r="AI10" i="2"/>
  <c r="AG10" i="2"/>
  <c r="X10" i="2"/>
  <c r="AJ9" i="2"/>
  <c r="AI9" i="2"/>
  <c r="AK9" i="2" s="1"/>
  <c r="AG9" i="2"/>
  <c r="X9" i="2"/>
  <c r="AJ8" i="2"/>
  <c r="AI8" i="2"/>
  <c r="AG8" i="2"/>
  <c r="AK8" i="2" s="1"/>
  <c r="X8" i="2"/>
  <c r="AJ7" i="2"/>
  <c r="AI7" i="2"/>
  <c r="AG7" i="2"/>
  <c r="AK7" i="2" s="1"/>
  <c r="X7" i="2"/>
  <c r="AJ6" i="2"/>
  <c r="AI6" i="2"/>
  <c r="AG6" i="2"/>
  <c r="AK6" i="2" s="1"/>
  <c r="X6" i="2"/>
  <c r="AK5" i="2"/>
  <c r="AJ5" i="2"/>
  <c r="AI5" i="2"/>
  <c r="AG5" i="2"/>
  <c r="X5" i="2"/>
  <c r="AJ4" i="2"/>
  <c r="AK4" i="2" s="1"/>
  <c r="AI4" i="2"/>
  <c r="AG4" i="2"/>
  <c r="X4" i="2"/>
</calcChain>
</file>

<file path=xl/sharedStrings.xml><?xml version="1.0" encoding="utf-8"?>
<sst xmlns="http://schemas.openxmlformats.org/spreadsheetml/2006/main" count="701" uniqueCount="119">
  <si>
    <t>Surname Forename</t>
  </si>
  <si>
    <t>Reg Group</t>
  </si>
  <si>
    <t>Ethnicity</t>
  </si>
  <si>
    <t>SEN Status</t>
  </si>
  <si>
    <t>SEN Need</t>
  </si>
  <si>
    <t>FSM</t>
  </si>
  <si>
    <t>EAL</t>
  </si>
  <si>
    <t>Pupil Premium Indicator</t>
  </si>
  <si>
    <t>SAS Mean #KS2 Prior Attainment</t>
  </si>
  <si>
    <t>KS3 Current Gg Y9 Summer 2</t>
  </si>
  <si>
    <t>Target Gg</t>
  </si>
  <si>
    <t>Urbanisation x/20</t>
  </si>
  <si>
    <t>UK Geology</t>
  </si>
  <si>
    <t>MOCK 1- Development /22</t>
  </si>
  <si>
    <t>India /8</t>
  </si>
  <si>
    <t>Spag /4</t>
  </si>
  <si>
    <t>Urbanisation /22</t>
  </si>
  <si>
    <t>Mumbai /8</t>
  </si>
  <si>
    <t>Average 8 Markers</t>
  </si>
  <si>
    <t>Total /64</t>
  </si>
  <si>
    <t>%</t>
  </si>
  <si>
    <t>Rivers x/20</t>
  </si>
  <si>
    <t>UK human</t>
  </si>
  <si>
    <t>remote 1 - climate change and tectonics assessment x/40</t>
  </si>
  <si>
    <t>remote 2 - development x/20</t>
  </si>
  <si>
    <t>remote 3 - tropical storms x/20</t>
  </si>
  <si>
    <t>Remote 4 - Uk rivers and  Geology</t>
  </si>
  <si>
    <t>Remote 5 - Urbanisation</t>
  </si>
  <si>
    <t>Remote 6 - Globalisation</t>
  </si>
  <si>
    <t>Paper 1 summer exam x/94</t>
  </si>
  <si>
    <t>paper 1 %</t>
  </si>
  <si>
    <t>Paper 2 summer exam x/54</t>
  </si>
  <si>
    <t>paper 2 %</t>
  </si>
  <si>
    <t>Total %</t>
  </si>
  <si>
    <t>Remote tasks complete</t>
  </si>
  <si>
    <t>ACHARYA-LOPEZ Angela</t>
  </si>
  <si>
    <t>10SH</t>
  </si>
  <si>
    <t>White and Asian</t>
  </si>
  <si>
    <t>N</t>
  </si>
  <si>
    <t/>
  </si>
  <si>
    <t>On track</t>
  </si>
  <si>
    <t>ALI-BOYCE Saskia</t>
  </si>
  <si>
    <t>10SG</t>
  </si>
  <si>
    <t>White and Black Caribbean</t>
  </si>
  <si>
    <t>Y</t>
  </si>
  <si>
    <t>ALLI-BALOGUN Bukunmi</t>
  </si>
  <si>
    <t>Black - African</t>
  </si>
  <si>
    <t>ANDERSON Isla-Jane</t>
  </si>
  <si>
    <t>White - British</t>
  </si>
  <si>
    <t>BARBU Denisa-Mihaela</t>
  </si>
  <si>
    <t>10LE</t>
  </si>
  <si>
    <t>Any other White background</t>
  </si>
  <si>
    <t>6/8</t>
  </si>
  <si>
    <t>BEDIR Acelya</t>
  </si>
  <si>
    <t>10GA</t>
  </si>
  <si>
    <t>Any other ethnic group</t>
  </si>
  <si>
    <t>BLACK Madeline</t>
  </si>
  <si>
    <t>COOPER Daisy</t>
  </si>
  <si>
    <t>10GB</t>
  </si>
  <si>
    <t>CROSS Katie</t>
  </si>
  <si>
    <t>DEONANDAN Emily</t>
  </si>
  <si>
    <t>DIMITRY Giovanna</t>
  </si>
  <si>
    <t>10KC</t>
  </si>
  <si>
    <t>White and Black African</t>
  </si>
  <si>
    <t>Exceeding</t>
  </si>
  <si>
    <t>DOWNS Francesca</t>
  </si>
  <si>
    <t>ELLIOTT Nicole</t>
  </si>
  <si>
    <t>K</t>
  </si>
  <si>
    <t>Moderate Learning Difficulty</t>
  </si>
  <si>
    <t>ELLIS Phoebe</t>
  </si>
  <si>
    <t>FAVATA Olivia</t>
  </si>
  <si>
    <t>10LF</t>
  </si>
  <si>
    <t>C</t>
  </si>
  <si>
    <t>Concern - Cognition &amp; Learning</t>
  </si>
  <si>
    <t>Working towards</t>
  </si>
  <si>
    <t>FISHER Nicole</t>
  </si>
  <si>
    <t>Any other mixed background</t>
  </si>
  <si>
    <t>GODDARD Elizabeth</t>
  </si>
  <si>
    <t>JOSEPH-CUTTING Shania</t>
  </si>
  <si>
    <t>10KD</t>
  </si>
  <si>
    <t>Black Caribbean</t>
  </si>
  <si>
    <t>LAW Sienna</t>
  </si>
  <si>
    <t>MCCORMICK Sophie</t>
  </si>
  <si>
    <t>MUNNS Gabriella</t>
  </si>
  <si>
    <t>O'NEAL Isabelle</t>
  </si>
  <si>
    <t>Autistic Spectrum Disorder</t>
  </si>
  <si>
    <t>PHILLIPS Emma-Louise</t>
  </si>
  <si>
    <t>RAE Jasmine</t>
  </si>
  <si>
    <t>SORGUCU Meryem</t>
  </si>
  <si>
    <t>Concern - Literacy Skills</t>
  </si>
  <si>
    <t>STIRLING Mia</t>
  </si>
  <si>
    <t>SWABY Maya Hope</t>
  </si>
  <si>
    <t>VERCAEMER Julia</t>
  </si>
  <si>
    <t>WARD Freya</t>
  </si>
  <si>
    <t>Concern - Commmunication &amp; Interaction</t>
  </si>
  <si>
    <t>WESTLAKE Meriel</t>
  </si>
  <si>
    <t>Social, Emotional and Mental Health</t>
  </si>
  <si>
    <t>YAGUE RAY Amara</t>
  </si>
  <si>
    <t>Row Labels</t>
  </si>
  <si>
    <t>Average of Total %</t>
  </si>
  <si>
    <t>Grand Total</t>
  </si>
  <si>
    <t>Average of Remote tasks complete</t>
  </si>
  <si>
    <t>Column Labels</t>
  </si>
  <si>
    <t>Values</t>
  </si>
  <si>
    <t>Average of paper 1 %</t>
  </si>
  <si>
    <t>Average of paper 2 %</t>
  </si>
  <si>
    <t>Average of remote 1 - cc and tectonics x/40</t>
  </si>
  <si>
    <t>Average of remote 2 - development x/20</t>
  </si>
  <si>
    <t>Average of remote 3 - tropical storms x/20</t>
  </si>
  <si>
    <t>Average of Remote 4 - Uk rivers and  Geology</t>
  </si>
  <si>
    <t>Average of Remote 5 - Urbanisation</t>
  </si>
  <si>
    <t>Average of Remote 6 - Globalisation</t>
  </si>
  <si>
    <t>Topic 1</t>
  </si>
  <si>
    <t>Topic 2</t>
  </si>
  <si>
    <t>Topic 3</t>
  </si>
  <si>
    <t>Topic 4</t>
  </si>
  <si>
    <t>Topic 5</t>
  </si>
  <si>
    <t>Topic 6</t>
  </si>
  <si>
    <t>Homeworks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</si>
</sst>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textRotation="90" wrapText="1"/>
    </xf>
    <xf numFmtId="0" fontId="0" fillId="4" borderId="0" xfId="0" applyFill="1"/>
    <xf numFmtId="0" fontId="0" fillId="0" borderId="0" xfId="0" pivotButton="1"/>
  </cellXfs>
  <cellStyles count="1">
    <cellStyle name="Normal" xfId="0" builtinId="0"/>
  </cellStyles>
  <dxfs count="4">
    <dxf>
      <alignment wrapText="1" readingOrder="0"/>
    </dxf>
    <dxf>
      <alignment wrapText="0" readingOrder="0"/>
    </dxf>
    <dxf>
      <alignment wrapText="1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 table INSET July 2020.xlsx]KS2!PivotTable2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'KS2'!$B$1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'KS2'!$A$2:$A$20</c:f>
              <c:strCache>
                <c:ptCount val="18"/>
                <c:pt idx="0">
                  <c:v>88</c:v>
                </c:pt>
                <c:pt idx="1">
                  <c:v>89</c:v>
                </c:pt>
                <c:pt idx="2">
                  <c:v>95</c:v>
                </c:pt>
                <c:pt idx="3">
                  <c:v>97</c:v>
                </c:pt>
                <c:pt idx="4">
                  <c:v>98</c:v>
                </c:pt>
                <c:pt idx="5">
                  <c:v>102</c:v>
                </c:pt>
                <c:pt idx="6">
                  <c:v>104</c:v>
                </c:pt>
                <c:pt idx="7">
                  <c:v>106</c:v>
                </c:pt>
                <c:pt idx="8">
                  <c:v>107</c:v>
                </c:pt>
                <c:pt idx="9">
                  <c:v>109</c:v>
                </c:pt>
                <c:pt idx="10">
                  <c:v>110</c:v>
                </c:pt>
                <c:pt idx="11">
                  <c:v>112</c:v>
                </c:pt>
                <c:pt idx="12">
                  <c:v>114</c:v>
                </c:pt>
                <c:pt idx="13">
                  <c:v>116</c:v>
                </c:pt>
                <c:pt idx="14">
                  <c:v>120</c:v>
                </c:pt>
                <c:pt idx="15">
                  <c:v>122</c:v>
                </c:pt>
                <c:pt idx="16">
                  <c:v>127</c:v>
                </c:pt>
              </c:strCache>
            </c:strRef>
          </c:cat>
          <c:val>
            <c:numRef>
              <c:f>'KS2'!$B$2:$B$20</c:f>
              <c:numCache>
                <c:formatCode>General</c:formatCode>
                <c:ptCount val="18"/>
                <c:pt idx="0">
                  <c:v>0</c:v>
                </c:pt>
                <c:pt idx="1">
                  <c:v>25</c:v>
                </c:pt>
                <c:pt idx="2">
                  <c:v>37.162162162162161</c:v>
                </c:pt>
                <c:pt idx="3">
                  <c:v>68.243243243243242</c:v>
                </c:pt>
                <c:pt idx="4">
                  <c:v>45.945945945945951</c:v>
                </c:pt>
                <c:pt idx="5">
                  <c:v>44.144144144144143</c:v>
                </c:pt>
                <c:pt idx="6">
                  <c:v>43.918918918918919</c:v>
                </c:pt>
                <c:pt idx="7">
                  <c:v>23.648648648648649</c:v>
                </c:pt>
                <c:pt idx="8">
                  <c:v>68.918918918918919</c:v>
                </c:pt>
                <c:pt idx="9">
                  <c:v>60.810810810810814</c:v>
                </c:pt>
                <c:pt idx="10">
                  <c:v>27.027027027027028</c:v>
                </c:pt>
                <c:pt idx="11">
                  <c:v>50.675675675675677</c:v>
                </c:pt>
                <c:pt idx="12">
                  <c:v>47.972972972972968</c:v>
                </c:pt>
                <c:pt idx="13">
                  <c:v>70.270270270270274</c:v>
                </c:pt>
                <c:pt idx="14">
                  <c:v>66.891891891891902</c:v>
                </c:pt>
                <c:pt idx="15">
                  <c:v>72.297297297297291</c:v>
                </c:pt>
                <c:pt idx="16">
                  <c:v>72.972972972972968</c:v>
                </c:pt>
                <c:pt idx="17">
                  <c:v>34.346846846846844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8-46B8-BEE7-4EE86F56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8663312"/>
        <c:axId val="558670856"/>
      </c:barChart>
      <c:catAx>
        <c:axId val="5586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70856"/>
        <c:crosses val="autoZero"/>
        <c:auto val="1"/>
        <c:lblAlgn val="ctr"/>
        <c:lblOffset val="100"/>
        <c:noMultiLvlLbl val="0"/>
      </c:catAx>
      <c:valAx>
        <c:axId val="55867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 table INSET July 2020.xlsx]PP!PivotTable1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PP!$B$1:$B$3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PP!$A$4:$A$5</c:f>
              <c:strCache>
                <c:ptCount val="2"/>
                <c:pt idx="0">
                  <c:v>Average of paper 1 %</c:v>
                </c:pt>
                <c:pt idx="1">
                  <c:v>Average of paper 2 %</c:v>
                </c:pt>
              </c:strCache>
            </c:strRef>
          </c:cat>
          <c:val>
            <c:numRef>
              <c:f>PP!$B$4:$B$5</c:f>
              <c:numCache>
                <c:formatCode>General</c:formatCode>
                <c:ptCount val="2"/>
                <c:pt idx="0">
                  <c:v>52.127659574468098</c:v>
                </c:pt>
                <c:pt idx="1">
                  <c:v>54.202279202279186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9C4-494E-907E-DB0103EF99D4}"/>
            </c:ext>
          </c:extLst>
        </c:ser>
        <c:ser>
          <c:idx val="1"/>
          <c:order val="1"/>
          <c:tx>
            <c:strRef>
              <c:f>PP!$C$1:$C$3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PP!$A$4:$A$5</c:f>
              <c:strCache>
                <c:ptCount val="2"/>
                <c:pt idx="0">
                  <c:v>Average of paper 1 %</c:v>
                </c:pt>
                <c:pt idx="1">
                  <c:v>Average of paper 2 %</c:v>
                </c:pt>
              </c:strCache>
            </c:strRef>
          </c:cat>
          <c:val>
            <c:numRef>
              <c:f>PP!$C$4:$C$5</c:f>
              <c:numCache>
                <c:formatCode>General</c:formatCode>
                <c:ptCount val="2"/>
                <c:pt idx="0">
                  <c:v>29.361702127659576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C4-494E-907E-DB0103EF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009688"/>
        <c:axId val="410011656"/>
      </c:barChart>
      <c:catAx>
        <c:axId val="41000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11656"/>
        <c:crosses val="autoZero"/>
        <c:auto val="1"/>
        <c:lblAlgn val="ctr"/>
        <c:lblOffset val="100"/>
        <c:noMultiLvlLbl val="0"/>
      </c:catAx>
      <c:valAx>
        <c:axId val="4100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0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 table INSET July 2020.xlsx]By target grade!PivotTable1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'By target grade'!$B$4</c:f>
              <c:strCache>
                <c:ptCount val="1"/>
                <c:pt idx="0">
                  <c:v>Average of remote 1 - cc and tectonics x/40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grade'!$B$5:$B$12</c:f>
              <c:numCache>
                <c:formatCode>General</c:formatCode>
                <c:ptCount val="7"/>
                <c:pt idx="0">
                  <c:v>25.5</c:v>
                </c:pt>
                <c:pt idx="1">
                  <c:v>23</c:v>
                </c:pt>
                <c:pt idx="2">
                  <c:v>22.75</c:v>
                </c:pt>
                <c:pt idx="3">
                  <c:v>24</c:v>
                </c:pt>
                <c:pt idx="4">
                  <c:v>30.714285714285715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9-44F1-BE55-9C8B8B2BF1D3}"/>
            </c:ext>
          </c:extLst>
        </c:ser>
        <c:ser>
          <c:idx val="1"/>
          <c:order val="1"/>
          <c:tx>
            <c:strRef>
              <c:f>'By target grade'!$C$4</c:f>
              <c:strCache>
                <c:ptCount val="1"/>
                <c:pt idx="0">
                  <c:v>Average of remote 2 - development x/20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grade'!$C$5:$C$12</c:f>
              <c:numCache>
                <c:formatCode>General</c:formatCode>
                <c:ptCount val="7"/>
                <c:pt idx="1">
                  <c:v>15.333333333333334</c:v>
                </c:pt>
                <c:pt idx="2">
                  <c:v>13.25</c:v>
                </c:pt>
                <c:pt idx="3">
                  <c:v>17.5</c:v>
                </c:pt>
                <c:pt idx="4">
                  <c:v>17.818181818181817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9-44F1-BE55-9C8B8B2BF1D3}"/>
            </c:ext>
          </c:extLst>
        </c:ser>
        <c:ser>
          <c:idx val="2"/>
          <c:order val="2"/>
          <c:tx>
            <c:strRef>
              <c:f>'By target grade'!$D$4</c:f>
              <c:strCache>
                <c:ptCount val="1"/>
                <c:pt idx="0">
                  <c:v>Average of remote 3 - tropical storms x/20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grade'!$D$5:$D$12</c:f>
              <c:numCache>
                <c:formatCode>General</c:formatCode>
                <c:ptCount val="7"/>
                <c:pt idx="0">
                  <c:v>13</c:v>
                </c:pt>
                <c:pt idx="1">
                  <c:v>13.75</c:v>
                </c:pt>
                <c:pt idx="2">
                  <c:v>14.5</c:v>
                </c:pt>
                <c:pt idx="3">
                  <c:v>15.6</c:v>
                </c:pt>
                <c:pt idx="4">
                  <c:v>16.076923076923077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9-44F1-BE55-9C8B8B2BF1D3}"/>
            </c:ext>
          </c:extLst>
        </c:ser>
        <c:ser>
          <c:idx val="3"/>
          <c:order val="3"/>
          <c:tx>
            <c:strRef>
              <c:f>'By target grade'!$E$4</c:f>
              <c:strCache>
                <c:ptCount val="1"/>
                <c:pt idx="0">
                  <c:v>Average of Remote 4 - Uk rivers and  Geology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grade'!$E$5:$E$12</c:f>
              <c:numCache>
                <c:formatCode>General</c:formatCode>
                <c:ptCount val="7"/>
                <c:pt idx="1">
                  <c:v>15</c:v>
                </c:pt>
                <c:pt idx="2">
                  <c:v>11</c:v>
                </c:pt>
                <c:pt idx="3">
                  <c:v>16</c:v>
                </c:pt>
                <c:pt idx="4">
                  <c:v>15.615384615384615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9-44F1-BE55-9C8B8B2BF1D3}"/>
            </c:ext>
          </c:extLst>
        </c:ser>
        <c:ser>
          <c:idx val="4"/>
          <c:order val="4"/>
          <c:tx>
            <c:strRef>
              <c:f>'By target grade'!$F$4</c:f>
              <c:strCache>
                <c:ptCount val="1"/>
                <c:pt idx="0">
                  <c:v>Average of Remote 5 - Urbanisation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grade'!$F$5:$F$12</c:f>
              <c:numCache>
                <c:formatCode>General</c:formatCode>
                <c:ptCount val="7"/>
                <c:pt idx="1">
                  <c:v>13.5</c:v>
                </c:pt>
                <c:pt idx="2">
                  <c:v>9</c:v>
                </c:pt>
                <c:pt idx="3">
                  <c:v>13</c:v>
                </c:pt>
                <c:pt idx="4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59-44F1-BE55-9C8B8B2BF1D3}"/>
            </c:ext>
          </c:extLst>
        </c:ser>
        <c:ser>
          <c:idx val="5"/>
          <c:order val="5"/>
          <c:tx>
            <c:strRef>
              <c:f>'By target grade'!$G$4</c:f>
              <c:strCache>
                <c:ptCount val="1"/>
                <c:pt idx="0">
                  <c:v>Average of Remote 6 - Globalisation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'By target grade'!$A$5:$A$12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strCache>
            </c:strRef>
          </c:cat>
          <c:val>
            <c:numRef>
              <c:f>'By target grade'!$G$5:$G$12</c:f>
              <c:numCache>
                <c:formatCode>General</c:formatCode>
                <c:ptCount val="7"/>
                <c:pt idx="1">
                  <c:v>13.333333333333334</c:v>
                </c:pt>
                <c:pt idx="2">
                  <c:v>13.5</c:v>
                </c:pt>
                <c:pt idx="3">
                  <c:v>13.6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59-44F1-BE55-9C8B8B2BF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3532936"/>
        <c:axId val="483533920"/>
      </c:barChart>
      <c:catAx>
        <c:axId val="483532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3920"/>
        <c:crosses val="autoZero"/>
        <c:auto val="1"/>
        <c:lblAlgn val="ctr"/>
        <c:lblOffset val="100"/>
        <c:noMultiLvlLbl val="0"/>
      </c:catAx>
      <c:valAx>
        <c:axId val="48353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 table INSET July 2020.xlsx]Ethnicity!PivotTable1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Ethnicity!$B$1</c:f>
              <c:strCache>
                <c:ptCount val="1"/>
                <c:pt idx="0">
                  <c:v>Average of paper 1 %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Ethnicity!$A$2:$A$11</c:f>
              <c:strCache>
                <c:ptCount val="9"/>
                <c:pt idx="0">
                  <c:v>Any other ethnic group</c:v>
                </c:pt>
                <c:pt idx="1">
                  <c:v>Any other mixed background</c:v>
                </c:pt>
                <c:pt idx="2">
                  <c:v>Any other White background</c:v>
                </c:pt>
                <c:pt idx="3">
                  <c:v>Black - African</c:v>
                </c:pt>
                <c:pt idx="4">
                  <c:v>Black Caribbean</c:v>
                </c:pt>
                <c:pt idx="5">
                  <c:v>White - British</c:v>
                </c:pt>
                <c:pt idx="6">
                  <c:v>White and Asian</c:v>
                </c:pt>
                <c:pt idx="7">
                  <c:v>White and Black African</c:v>
                </c:pt>
                <c:pt idx="8">
                  <c:v>White and Black Caribbean</c:v>
                </c:pt>
              </c:strCache>
            </c:strRef>
          </c:cat>
          <c:val>
            <c:numRef>
              <c:f>Ethnicity!$B$2:$B$11</c:f>
              <c:numCache>
                <c:formatCode>General</c:formatCode>
                <c:ptCount val="9"/>
                <c:pt idx="0">
                  <c:v>44.680851063829792</c:v>
                </c:pt>
                <c:pt idx="1">
                  <c:v>57.978723404255319</c:v>
                </c:pt>
                <c:pt idx="2">
                  <c:v>25.531914893617024</c:v>
                </c:pt>
                <c:pt idx="3">
                  <c:v>32.978723404255319</c:v>
                </c:pt>
                <c:pt idx="4">
                  <c:v>52.127659574468083</c:v>
                </c:pt>
                <c:pt idx="5">
                  <c:v>52.925531914893618</c:v>
                </c:pt>
                <c:pt idx="6">
                  <c:v>53.723404255319153</c:v>
                </c:pt>
                <c:pt idx="7">
                  <c:v>68.085106382978722</c:v>
                </c:pt>
                <c:pt idx="8">
                  <c:v>30.319148936170215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E-41C6-A878-389C3D984587}"/>
            </c:ext>
          </c:extLst>
        </c:ser>
        <c:ser>
          <c:idx val="1"/>
          <c:order val="1"/>
          <c:tx>
            <c:strRef>
              <c:f>Ethnicity!$C$1</c:f>
              <c:strCache>
                <c:ptCount val="1"/>
                <c:pt idx="0">
                  <c:v>Average of paper 2 %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Ethnicity!$A$2:$A$11</c:f>
              <c:strCache>
                <c:ptCount val="9"/>
                <c:pt idx="0">
                  <c:v>Any other ethnic group</c:v>
                </c:pt>
                <c:pt idx="1">
                  <c:v>Any other mixed background</c:v>
                </c:pt>
                <c:pt idx="2">
                  <c:v>Any other White background</c:v>
                </c:pt>
                <c:pt idx="3">
                  <c:v>Black - African</c:v>
                </c:pt>
                <c:pt idx="4">
                  <c:v>Black Caribbean</c:v>
                </c:pt>
                <c:pt idx="5">
                  <c:v>White - British</c:v>
                </c:pt>
                <c:pt idx="6">
                  <c:v>White and Asian</c:v>
                </c:pt>
                <c:pt idx="7">
                  <c:v>White and Black African</c:v>
                </c:pt>
                <c:pt idx="8">
                  <c:v>White and Black Caribbean</c:v>
                </c:pt>
              </c:strCache>
            </c:strRef>
          </c:cat>
          <c:val>
            <c:numRef>
              <c:f>Ethnicity!$C$2:$C$11</c:f>
              <c:numCache>
                <c:formatCode>General</c:formatCode>
                <c:ptCount val="9"/>
                <c:pt idx="0">
                  <c:v>44.444444444444443</c:v>
                </c:pt>
                <c:pt idx="1">
                  <c:v>61.111111111111107</c:v>
                </c:pt>
                <c:pt idx="2">
                  <c:v>24.691358024691358</c:v>
                </c:pt>
                <c:pt idx="3">
                  <c:v>37.037037037037038</c:v>
                </c:pt>
                <c:pt idx="4">
                  <c:v>53.703703703703702</c:v>
                </c:pt>
                <c:pt idx="5">
                  <c:v>53.93518518518519</c:v>
                </c:pt>
                <c:pt idx="6">
                  <c:v>62.962962962962962</c:v>
                </c:pt>
                <c:pt idx="7">
                  <c:v>68.518518518518519</c:v>
                </c:pt>
                <c:pt idx="8">
                  <c:v>36.111111111111114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E-41C6-A878-389C3D98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652160"/>
        <c:axId val="558654456"/>
      </c:barChart>
      <c:catAx>
        <c:axId val="55865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54456"/>
        <c:crosses val="autoZero"/>
        <c:auto val="1"/>
        <c:lblAlgn val="ctr"/>
        <c:lblOffset val="100"/>
        <c:noMultiLvlLbl val="0"/>
      </c:catAx>
      <c:valAx>
        <c:axId val="55865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5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1</xdr:row>
      <xdr:rowOff>175260</xdr:rowOff>
    </xdr:from>
    <xdr:to>
      <xdr:col>14</xdr:col>
      <xdr:colOff>7620</xdr:colOff>
      <xdr:row>16</xdr:row>
      <xdr:rowOff>175260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160020</xdr:rowOff>
    </xdr:from>
    <xdr:to>
      <xdr:col>17</xdr:col>
      <xdr:colOff>373380</xdr:colOff>
      <xdr:row>16</xdr:row>
      <xdr:rowOff>167640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1</xdr:row>
      <xdr:rowOff>7620</xdr:rowOff>
    </xdr:from>
    <xdr:to>
      <xdr:col>14</xdr:col>
      <xdr:colOff>571500</xdr:colOff>
      <xdr:row>21</xdr:row>
      <xdr:rowOff>160020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Lesson%20Resources/Markbook%202019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Lesson%20Resources/Markbook%20201920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Maisey" refreshedDate="44011.496748611113" createdVersion="6" refreshedVersion="6" minRefreshableVersion="3" recordCount="31">
  <cacheSource type="worksheet">
    <worksheetSource ref="B3:AK34" sheet="10D" r:id="rId2"/>
  </cacheSource>
  <cacheFields count="36">
    <cacheField name="Surname Forename" numFmtId="0">
      <sharedItems count="31">
        <s v="ACHARYA-LOPEZ Angela"/>
        <s v="ALI-BOYCE Saskia"/>
        <s v="ALLI-BALOGUN Bukunmi"/>
        <s v="ANDERSON Isla-Jane"/>
        <s v="BARBU Denisa-Mihaela"/>
        <s v="BEDIR Acelya"/>
        <s v="BLACK Madeline"/>
        <s v="COOPER Daisy"/>
        <s v="CROSS Katie"/>
        <s v="DEONANDAN Emily"/>
        <s v="DIMITRY Giovanna"/>
        <s v="DOWNS Francesca"/>
        <s v="ELLIOTT Nicole"/>
        <s v="ELLIS Phoebe"/>
        <s v="FAVATA Olivia"/>
        <s v="FISHER Nicole"/>
        <s v="GODDARD Elizabeth"/>
        <s v="JOSEPH-CUTTING Shania"/>
        <s v="LAW Sienna"/>
        <s v="MCCORMICK Sophie"/>
        <s v="MUNNS Gabriella"/>
        <s v="O'NEAL Isabelle"/>
        <s v="PHILLIPS Emma-Louise"/>
        <s v="RAE Jasmine"/>
        <s v="SORGUCU Meryem"/>
        <s v="STIRLING Mia"/>
        <s v="SWABY Maya Hope"/>
        <s v="VERCAEMER Julia"/>
        <s v="WARD Freya"/>
        <s v="WESTLAKE Meriel"/>
        <s v="YAGUE RAY Amara"/>
      </sharedItems>
    </cacheField>
    <cacheField name="Reg Group" numFmtId="0">
      <sharedItems count="8">
        <s v="10SH"/>
        <s v="10SG"/>
        <s v="10LE"/>
        <s v="10GA"/>
        <s v="10GB"/>
        <s v="10KC"/>
        <s v="10LF"/>
        <s v="10KD"/>
      </sharedItems>
    </cacheField>
    <cacheField name="Ethnicity" numFmtId="0">
      <sharedItems count="9">
        <s v="White and Asian"/>
        <s v="White and Black Caribbean"/>
        <s v="Black - African"/>
        <s v="White - British"/>
        <s v="Any other White background"/>
        <s v="Any other ethnic group"/>
        <s v="White and Black African"/>
        <s v="Any other mixed background"/>
        <s v="Black Caribbean"/>
      </sharedItems>
    </cacheField>
    <cacheField name="SEN Status" numFmtId="0">
      <sharedItems count="3">
        <s v="N"/>
        <s v="K"/>
        <s v="C"/>
      </sharedItems>
    </cacheField>
    <cacheField name="SEN Need" numFmtId="0">
      <sharedItems count="7">
        <s v=""/>
        <s v="Moderate Learning Difficulty"/>
        <s v="Concern - Cognition &amp; Learning"/>
        <s v="Autistic Spectrum Disorder"/>
        <s v="Concern - Literacy Skills"/>
        <s v="Concern - Commmunication &amp; Interaction"/>
        <s v="Social, Emotional and Mental Health"/>
      </sharedItems>
    </cacheField>
    <cacheField name="FSM" numFmtId="0">
      <sharedItems count="2">
        <s v="N"/>
        <s v="Y"/>
      </sharedItems>
    </cacheField>
    <cacheField name="EAL" numFmtId="0">
      <sharedItems count="3">
        <s v="N"/>
        <s v="Y"/>
        <s v=""/>
      </sharedItems>
    </cacheField>
    <cacheField name="Pupil Premium Indicator" numFmtId="0">
      <sharedItems count="2">
        <s v=""/>
        <s v="Y"/>
      </sharedItems>
    </cacheField>
    <cacheField name="SAS Mean #KS2 Prior Attainment" numFmtId="0">
      <sharedItems containsMixedTypes="1" containsNumber="1" containsInteger="1" minValue="88" maxValue="127" count="18">
        <n v="122"/>
        <n v="89"/>
        <n v="102"/>
        <s v=""/>
        <n v="109"/>
        <n v="116"/>
        <n v="95"/>
        <n v="97"/>
        <n v="88"/>
        <n v="110"/>
        <n v="107"/>
        <n v="120"/>
        <n v="98"/>
        <n v="112"/>
        <n v="127"/>
        <n v="106"/>
        <n v="104"/>
        <n v="114"/>
      </sharedItems>
    </cacheField>
    <cacheField name="KS3 Current Gg Y9 Summer 2" numFmtId="0">
      <sharedItems count="4">
        <s v="On track"/>
        <s v=""/>
        <s v="Exceeding"/>
        <s v="Working towards"/>
      </sharedItems>
    </cacheField>
    <cacheField name="Target Gg" numFmtId="0">
      <sharedItems containsMixedTypes="1" containsNumber="1" containsInteger="1" minValue="4" maxValue="9" count="7">
        <n v="8"/>
        <n v="7"/>
        <n v="5"/>
        <s v=""/>
        <n v="6"/>
        <n v="4"/>
        <n v="9"/>
      </sharedItems>
    </cacheField>
    <cacheField name="Urbanisation x/20" numFmtId="0">
      <sharedItems containsBlank="1" containsMixedTypes="1" containsNumber="1" containsInteger="1" minValue="6" maxValue="18" count="13">
        <n v="14"/>
        <m/>
        <n v="11"/>
        <n v="15"/>
        <s v="6/8"/>
        <n v="17"/>
        <n v="16"/>
        <n v="18"/>
        <n v="10"/>
        <n v="12"/>
        <n v="6"/>
        <n v="8"/>
        <n v="13"/>
      </sharedItems>
    </cacheField>
    <cacheField name="UK Geology" numFmtId="0">
      <sharedItems containsString="0" containsBlank="1" containsNumber="1" containsInteger="1" minValue="4" maxValue="12" count="10">
        <n v="12"/>
        <n v="5"/>
        <n v="7"/>
        <m/>
        <n v="9"/>
        <n v="8"/>
        <n v="6"/>
        <n v="10"/>
        <n v="11"/>
        <n v="4"/>
      </sharedItems>
    </cacheField>
    <cacheField name="MOCK 1- Development /22" numFmtId="0">
      <sharedItems containsString="0" containsBlank="1" containsNumber="1" containsInteger="1" minValue="5" maxValue="20" count="12">
        <n v="15"/>
        <n v="9"/>
        <n v="8"/>
        <n v="11"/>
        <n v="7"/>
        <n v="17"/>
        <n v="20"/>
        <n v="5"/>
        <n v="13"/>
        <m/>
        <n v="12"/>
        <n v="14"/>
      </sharedItems>
    </cacheField>
    <cacheField name="India /8" numFmtId="0">
      <sharedItems containsString="0" containsBlank="1" containsNumber="1" containsInteger="1" minValue="0" maxValue="8" count="9">
        <n v="6"/>
        <n v="4"/>
        <n v="2"/>
        <n v="3"/>
        <n v="5"/>
        <n v="8"/>
        <n v="0"/>
        <n v="7"/>
        <m/>
      </sharedItems>
    </cacheField>
    <cacheField name="Spag /4" numFmtId="0">
      <sharedItems containsString="0" containsBlank="1" containsNumber="1" containsInteger="1" minValue="0" maxValue="4" count="6">
        <n v="3"/>
        <n v="2"/>
        <n v="1"/>
        <n v="4"/>
        <n v="0"/>
        <m/>
      </sharedItems>
    </cacheField>
    <cacheField name="Urbanisation /22" numFmtId="0">
      <sharedItems containsString="0" containsBlank="1" containsNumber="1" containsInteger="1" minValue="3" maxValue="20" count="14">
        <n v="13"/>
        <n v="10"/>
        <n v="6"/>
        <n v="4"/>
        <n v="14"/>
        <n v="3"/>
        <n v="16"/>
        <n v="15"/>
        <n v="5"/>
        <n v="8"/>
        <m/>
        <n v="9"/>
        <n v="20"/>
        <n v="18"/>
      </sharedItems>
    </cacheField>
    <cacheField name="Mumbai /8" numFmtId="0">
      <sharedItems containsString="0" containsBlank="1" containsNumber="1" containsInteger="1" minValue="0" maxValue="8" count="10">
        <n v="2"/>
        <n v="0"/>
        <n v="4"/>
        <n v="5"/>
        <n v="6"/>
        <n v="7"/>
        <n v="3"/>
        <n v="8"/>
        <n v="1"/>
        <m/>
      </sharedItems>
    </cacheField>
    <cacheField name="Average 8 Markers" numFmtId="0">
      <sharedItems containsSemiMixedTypes="0" containsString="0" containsNumber="1" minValue="0" maxValue="8" count="15">
        <n v="4"/>
        <n v="2"/>
        <n v="3"/>
        <n v="1.5"/>
        <n v="1"/>
        <n v="5"/>
        <n v="5.5"/>
        <n v="7.5"/>
        <n v="2.5"/>
        <n v="3.5"/>
        <n v="8"/>
        <n v="0"/>
        <n v="6.5"/>
        <n v="4.5"/>
        <n v="6"/>
      </sharedItems>
    </cacheField>
    <cacheField name="Total /64" numFmtId="0">
      <sharedItems containsSemiMixedTypes="0" containsString="0" containsNumber="1" containsInteger="1" minValue="0" maxValue="56" count="22">
        <n v="39"/>
        <n v="25"/>
        <n v="22"/>
        <n v="27"/>
        <n v="18"/>
        <n v="44"/>
        <n v="49"/>
        <n v="17"/>
        <n v="23"/>
        <n v="56"/>
        <n v="8"/>
        <n v="47"/>
        <n v="24"/>
        <n v="46"/>
        <n v="34"/>
        <n v="43"/>
        <n v="0"/>
        <n v="32"/>
        <n v="40"/>
        <n v="21"/>
        <n v="30"/>
        <n v="45"/>
      </sharedItems>
    </cacheField>
    <cacheField name="%" numFmtId="0">
      <sharedItems containsSemiMixedTypes="0" containsString="0" containsNumber="1" minValue="0" maxValue="87.5" count="22">
        <n v="60.9375"/>
        <n v="39.0625"/>
        <n v="34.375"/>
        <n v="42.1875"/>
        <n v="28.125"/>
        <n v="68.75"/>
        <n v="76.5625"/>
        <n v="26.5625"/>
        <n v="35.9375"/>
        <n v="87.5"/>
        <n v="12.5"/>
        <n v="73.4375"/>
        <n v="37.5"/>
        <n v="71.875"/>
        <n v="53.125"/>
        <n v="67.1875"/>
        <n v="0"/>
        <n v="50"/>
        <n v="62.5"/>
        <n v="32.8125"/>
        <n v="46.875"/>
        <n v="70.3125"/>
      </sharedItems>
    </cacheField>
    <cacheField name="Rivers x/20" numFmtId="0">
      <sharedItems containsString="0" containsBlank="1" containsNumber="1" containsInteger="1" minValue="4" maxValue="16" count="13">
        <n v="15"/>
        <n v="10"/>
        <n v="9"/>
        <m/>
        <n v="12"/>
        <n v="16"/>
        <n v="4"/>
        <n v="6"/>
        <n v="7"/>
        <n v="13"/>
        <n v="14"/>
        <n v="11"/>
        <n v="8"/>
      </sharedItems>
    </cacheField>
    <cacheField name="%2" numFmtId="0">
      <sharedItems containsSemiMixedTypes="0" containsString="0" containsNumber="1" minValue="0" maxValue="80" count="13">
        <n v="75"/>
        <n v="50"/>
        <n v="45"/>
        <n v="0"/>
        <n v="60"/>
        <n v="80"/>
        <n v="20"/>
        <n v="30"/>
        <n v="35"/>
        <n v="65"/>
        <n v="70"/>
        <n v="55.000000000000007"/>
        <n v="40"/>
      </sharedItems>
    </cacheField>
    <cacheField name="UK human" numFmtId="0">
      <sharedItems containsString="0" containsBlank="1" containsNumber="1" containsInteger="1" minValue="3" maxValue="18" count="13">
        <n v="18"/>
        <n v="12"/>
        <n v="9"/>
        <m/>
        <n v="11"/>
        <n v="15"/>
        <n v="13"/>
        <n v="3"/>
        <n v="16"/>
        <n v="10"/>
        <n v="7"/>
        <n v="14"/>
        <n v="8"/>
      </sharedItems>
    </cacheField>
    <cacheField name="remote 1 - climate change and tectonics assessment x/40" numFmtId="0">
      <sharedItems containsString="0" containsBlank="1" containsNumber="1" containsInteger="1" minValue="17" maxValue="37" count="15">
        <n v="35"/>
        <m/>
        <n v="17"/>
        <n v="33"/>
        <n v="23"/>
        <n v="22"/>
        <n v="29"/>
        <n v="30"/>
        <n v="20"/>
        <n v="36"/>
        <n v="34"/>
        <n v="28"/>
        <n v="27"/>
        <n v="19"/>
        <n v="37"/>
      </sharedItems>
    </cacheField>
    <cacheField name="remote 2 - development x/20" numFmtId="0">
      <sharedItems containsString="0" containsBlank="1" containsNumber="1" containsInteger="1" minValue="9" maxValue="20" count="10">
        <n v="19"/>
        <m/>
        <n v="20"/>
        <n v="12"/>
        <n v="9"/>
        <n v="18"/>
        <n v="13"/>
        <n v="17"/>
        <n v="16"/>
        <n v="15"/>
      </sharedItems>
    </cacheField>
    <cacheField name="remote 3 - tropical storms x/20" numFmtId="0">
      <sharedItems containsString="0" containsBlank="1" containsNumber="1" containsInteger="1" minValue="6" maxValue="20" count="12">
        <n v="19"/>
        <n v="17"/>
        <n v="12"/>
        <n v="6"/>
        <m/>
        <n v="18"/>
        <n v="16"/>
        <n v="14"/>
        <n v="11"/>
        <n v="13"/>
        <n v="8"/>
        <n v="20"/>
      </sharedItems>
    </cacheField>
    <cacheField name="Remote 4 - Uk rivers and  Geology" numFmtId="0">
      <sharedItems containsString="0" containsBlank="1" containsNumber="1" containsInteger="1" minValue="7" maxValue="19" count="10">
        <n v="17"/>
        <n v="16"/>
        <m/>
        <n v="19"/>
        <n v="14"/>
        <n v="15"/>
        <n v="18"/>
        <n v="13"/>
        <n v="11"/>
        <n v="7"/>
      </sharedItems>
    </cacheField>
    <cacheField name="Remote 5 - Urbanisation" numFmtId="0">
      <sharedItems containsString="0" containsBlank="1" containsNumber="1" containsInteger="1" minValue="8" maxValue="20" count="10">
        <n v="17"/>
        <m/>
        <n v="16"/>
        <n v="13"/>
        <n v="20"/>
        <n v="15"/>
        <n v="8"/>
        <n v="10"/>
        <n v="12"/>
        <n v="11"/>
      </sharedItems>
    </cacheField>
    <cacheField name="Remote 6 - Globalisation" numFmtId="0">
      <sharedItems containsString="0" containsBlank="1" containsNumber="1" containsInteger="1" minValue="11" maxValue="20" count="11">
        <n v="18"/>
        <n v="11"/>
        <n v="13"/>
        <n v="15"/>
        <m/>
        <n v="20"/>
        <n v="17"/>
        <n v="19"/>
        <n v="16"/>
        <n v="12"/>
        <n v="14"/>
      </sharedItems>
    </cacheField>
    <cacheField name="Paper 1 summer exam x/94" numFmtId="0">
      <sharedItems containsString="0" containsBlank="1" containsNumber="1" containsInteger="1" minValue="21" maxValue="77" count="21">
        <n v="56"/>
        <n v="21"/>
        <n v="31"/>
        <n v="53"/>
        <n v="28"/>
        <n v="48"/>
        <n v="74"/>
        <n v="36"/>
        <n v="64"/>
        <n v="77"/>
        <m/>
        <n v="65"/>
        <n v="22"/>
        <n v="60"/>
        <n v="45"/>
        <n v="73"/>
        <n v="35"/>
        <n v="41"/>
        <n v="29"/>
        <n v="44"/>
        <n v="34"/>
      </sharedItems>
    </cacheField>
    <cacheField name="paper 1 %" numFmtId="0">
      <sharedItems containsSemiMixedTypes="0" containsString="0" containsNumber="1" minValue="0" maxValue="81.914893617021278" count="21">
        <n v="59.574468085106382"/>
        <n v="22.340425531914892"/>
        <n v="32.978723404255319"/>
        <n v="56.38297872340425"/>
        <n v="29.787234042553191"/>
        <n v="51.063829787234042"/>
        <n v="78.723404255319153"/>
        <n v="38.297872340425535"/>
        <n v="68.085106382978722"/>
        <n v="81.914893617021278"/>
        <n v="0"/>
        <n v="69.148936170212778"/>
        <n v="23.404255319148938"/>
        <n v="63.829787234042556"/>
        <n v="47.872340425531917"/>
        <n v="77.659574468085097"/>
        <n v="37.234042553191486"/>
        <n v="43.61702127659575"/>
        <n v="30.851063829787233"/>
        <n v="46.808510638297875"/>
        <n v="36.170212765957451"/>
      </sharedItems>
    </cacheField>
    <cacheField name="Paper 2 summer exam x/54" numFmtId="0">
      <sharedItems containsString="0" containsBlank="1" containsNumber="1" containsInteger="1" minValue="7" maxValue="48" count="22">
        <n v="42"/>
        <n v="16"/>
        <n v="20"/>
        <n v="35"/>
        <n v="22"/>
        <n v="29"/>
        <n v="34"/>
        <n v="48"/>
        <n v="33"/>
        <n v="19"/>
        <n v="37"/>
        <n v="39"/>
        <m/>
        <n v="45"/>
        <n v="18"/>
        <n v="23"/>
        <n v="32"/>
        <n v="44"/>
        <n v="24"/>
        <n v="36"/>
        <n v="7"/>
        <n v="26"/>
      </sharedItems>
    </cacheField>
    <cacheField name="paper 2 %" numFmtId="0">
      <sharedItems containsSemiMixedTypes="0" containsString="0" containsNumber="1" minValue="0" maxValue="88.888888888888886" count="22">
        <n v="77.777777777777786"/>
        <n v="29.629629629629626"/>
        <n v="37.037037037037038"/>
        <n v="64.81481481481481"/>
        <n v="40.74074074074074"/>
        <n v="53.703703703703709"/>
        <n v="62.962962962962962"/>
        <n v="88.888888888888886"/>
        <n v="61.111111111111114"/>
        <n v="35.185185185185183"/>
        <n v="68.518518518518519"/>
        <n v="72.222222222222214"/>
        <n v="0"/>
        <n v="83.333333333333343"/>
        <n v="33.333333333333329"/>
        <n v="42.592592592592595"/>
        <n v="59.259259259259252"/>
        <n v="81.481481481481481"/>
        <n v="44.444444444444443"/>
        <n v="66.666666666666657"/>
        <n v="12.962962962962962"/>
        <n v="48.148148148148145"/>
      </sharedItems>
    </cacheField>
    <cacheField name="Total %" numFmtId="0">
      <sharedItems containsSemiMixedTypes="0" containsString="0" containsNumber="1" minValue="0" maxValue="82.432432432432435" count="28">
        <n v="66.21621621621621"/>
        <n v="25"/>
        <n v="34.45945945945946"/>
        <n v="59.45945945945946"/>
        <n v="33.783783783783782"/>
        <n v="52.027027027027032"/>
        <n v="60.810810810810814"/>
        <n v="82.432432432432435"/>
        <n v="58.108108108108105"/>
        <n v="37.162162162162161"/>
        <n v="68.243243243243242"/>
        <n v="78.378378378378372"/>
        <n v="0"/>
        <n v="74.324324324324323"/>
        <n v="27.027027027027028"/>
        <n v="58.783783783783782"/>
        <n v="66.891891891891902"/>
        <n v="45.945945945945951"/>
        <n v="72.972972972972968"/>
        <n v="79.054054054054063"/>
        <n v="23.648648648648649"/>
        <n v="43.918918918918919"/>
        <n v="33.108108108108105"/>
        <n v="39.864864864864863"/>
        <n v="41.891891891891895"/>
        <n v="64.86486486486487"/>
        <n v="27.702702702702702"/>
        <n v="47.972972972972968"/>
      </sharedItems>
    </cacheField>
    <cacheField name="Remote tasks complete" numFmtId="0">
      <sharedItems containsSemiMixedTypes="0" containsString="0" containsNumber="1" containsInteger="1" minValue="4" maxValue="11" count="8">
        <n v="11"/>
        <n v="8"/>
        <n v="9"/>
        <n v="7"/>
        <n v="5"/>
        <n v="10"/>
        <n v="6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id Maisey" refreshedDate="44011.496749421298" createdVersion="6" refreshedVersion="6" minRefreshableVersion="3" recordCount="31">
  <cacheSource type="worksheet">
    <worksheetSource ref="B3:AJ34" sheet="10D" r:id="rId2"/>
  </cacheSource>
  <cacheFields count="35">
    <cacheField name="Surname Forename" numFmtId="0">
      <sharedItems count="31">
        <s v="ACHARYA-LOPEZ Angela"/>
        <s v="ALI-BOYCE Saskia"/>
        <s v="ALLI-BALOGUN Bukunmi"/>
        <s v="ANDERSON Isla-Jane"/>
        <s v="BARBU Denisa-Mihaela"/>
        <s v="BEDIR Acelya"/>
        <s v="BLACK Madeline"/>
        <s v="COOPER Daisy"/>
        <s v="CROSS Katie"/>
        <s v="DEONANDAN Emily"/>
        <s v="DIMITRY Giovanna"/>
        <s v="DOWNS Francesca"/>
        <s v="ELLIOTT Nicole"/>
        <s v="ELLIS Phoebe"/>
        <s v="FAVATA Olivia"/>
        <s v="FISHER Nicole"/>
        <s v="GODDARD Elizabeth"/>
        <s v="JOSEPH-CUTTING Shania"/>
        <s v="LAW Sienna"/>
        <s v="MCCORMICK Sophie"/>
        <s v="MUNNS Gabriella"/>
        <s v="O'NEAL Isabelle"/>
        <s v="PHILLIPS Emma-Louise"/>
        <s v="RAE Jasmine"/>
        <s v="SORGUCU Meryem"/>
        <s v="STIRLING Mia"/>
        <s v="SWABY Maya Hope"/>
        <s v="VERCAEMER Julia"/>
        <s v="WARD Freya"/>
        <s v="WESTLAKE Meriel"/>
        <s v="YAGUE RAY Amara"/>
      </sharedItems>
    </cacheField>
    <cacheField name="Reg Group" numFmtId="0">
      <sharedItems count="8">
        <s v="10SH"/>
        <s v="10SG"/>
        <s v="10LE"/>
        <s v="10GA"/>
        <s v="10GB"/>
        <s v="10KC"/>
        <s v="10LF"/>
        <s v="10KD"/>
      </sharedItems>
    </cacheField>
    <cacheField name="Ethnicity" numFmtId="0">
      <sharedItems count="9">
        <s v="White and Asian"/>
        <s v="White and Black Caribbean"/>
        <s v="Black - African"/>
        <s v="White - British"/>
        <s v="Any other White background"/>
        <s v="Any other ethnic group"/>
        <s v="White and Black African"/>
        <s v="Any other mixed background"/>
        <s v="Black Caribbean"/>
      </sharedItems>
    </cacheField>
    <cacheField name="SEN Status" numFmtId="0">
      <sharedItems count="3">
        <s v="N"/>
        <s v="K"/>
        <s v="C"/>
      </sharedItems>
    </cacheField>
    <cacheField name="SEN Need" numFmtId="0">
      <sharedItems count="7">
        <s v=""/>
        <s v="Moderate Learning Difficulty"/>
        <s v="Concern - Cognition &amp; Learning"/>
        <s v="Autistic Spectrum Disorder"/>
        <s v="Concern - Literacy Skills"/>
        <s v="Concern - Commmunication &amp; Interaction"/>
        <s v="Social, Emotional and Mental Health"/>
      </sharedItems>
    </cacheField>
    <cacheField name="FSM" numFmtId="0">
      <sharedItems count="2">
        <s v="N"/>
        <s v="Y"/>
      </sharedItems>
    </cacheField>
    <cacheField name="EAL" numFmtId="0">
      <sharedItems count="3">
        <s v="N"/>
        <s v="Y"/>
        <s v=""/>
      </sharedItems>
    </cacheField>
    <cacheField name="Pupil Premium Indicator" numFmtId="0">
      <sharedItems count="2">
        <s v=""/>
        <s v="Y"/>
      </sharedItems>
    </cacheField>
    <cacheField name="SAS Mean #KS2 Prior Attainment" numFmtId="0">
      <sharedItems containsMixedTypes="1" containsNumber="1" containsInteger="1" minValue="88" maxValue="127" count="18">
        <n v="122"/>
        <n v="89"/>
        <n v="102"/>
        <s v=""/>
        <n v="109"/>
        <n v="116"/>
        <n v="95"/>
        <n v="97"/>
        <n v="88"/>
        <n v="110"/>
        <n v="107"/>
        <n v="120"/>
        <n v="98"/>
        <n v="112"/>
        <n v="127"/>
        <n v="106"/>
        <n v="104"/>
        <n v="114"/>
      </sharedItems>
    </cacheField>
    <cacheField name="KS3 Current Gg Y9 Summer 2" numFmtId="0">
      <sharedItems count="4">
        <s v="On track"/>
        <s v=""/>
        <s v="Exceeding"/>
        <s v="Working towards"/>
      </sharedItems>
    </cacheField>
    <cacheField name="Target Gg" numFmtId="0">
      <sharedItems containsMixedTypes="1" containsNumber="1" containsInteger="1" minValue="4" maxValue="9" count="7">
        <n v="8"/>
        <n v="7"/>
        <n v="5"/>
        <s v=""/>
        <n v="6"/>
        <n v="4"/>
        <n v="9"/>
      </sharedItems>
    </cacheField>
    <cacheField name="Urbanisation x/20" numFmtId="0">
      <sharedItems containsBlank="1" containsMixedTypes="1" containsNumber="1" containsInteger="1" minValue="6" maxValue="18" count="13">
        <n v="14"/>
        <m/>
        <n v="11"/>
        <n v="15"/>
        <s v="6/8"/>
        <n v="17"/>
        <n v="16"/>
        <n v="18"/>
        <n v="10"/>
        <n v="12"/>
        <n v="6"/>
        <n v="8"/>
        <n v="13"/>
      </sharedItems>
    </cacheField>
    <cacheField name="UK Geology" numFmtId="0">
      <sharedItems containsString="0" containsBlank="1" containsNumber="1" containsInteger="1" minValue="4" maxValue="12" count="10">
        <n v="12"/>
        <n v="5"/>
        <n v="7"/>
        <m/>
        <n v="9"/>
        <n v="8"/>
        <n v="6"/>
        <n v="10"/>
        <n v="11"/>
        <n v="4"/>
      </sharedItems>
    </cacheField>
    <cacheField name="MOCK 1- Development /22" numFmtId="0">
      <sharedItems containsString="0" containsBlank="1" containsNumber="1" containsInteger="1" minValue="5" maxValue="20" count="12">
        <n v="15"/>
        <n v="9"/>
        <n v="8"/>
        <n v="11"/>
        <n v="7"/>
        <n v="17"/>
        <n v="20"/>
        <n v="5"/>
        <n v="13"/>
        <m/>
        <n v="12"/>
        <n v="14"/>
      </sharedItems>
    </cacheField>
    <cacheField name="India /8" numFmtId="0">
      <sharedItems containsString="0" containsBlank="1" containsNumber="1" containsInteger="1" minValue="0" maxValue="8" count="9">
        <n v="6"/>
        <n v="4"/>
        <n v="2"/>
        <n v="3"/>
        <n v="5"/>
        <n v="8"/>
        <n v="0"/>
        <n v="7"/>
        <m/>
      </sharedItems>
    </cacheField>
    <cacheField name="Spag /4" numFmtId="0">
      <sharedItems containsString="0" containsBlank="1" containsNumber="1" containsInteger="1" minValue="0" maxValue="4" count="6">
        <n v="3"/>
        <n v="2"/>
        <n v="1"/>
        <n v="4"/>
        <n v="0"/>
        <m/>
      </sharedItems>
    </cacheField>
    <cacheField name="Urbanisation /22" numFmtId="0">
      <sharedItems containsString="0" containsBlank="1" containsNumber="1" containsInteger="1" minValue="3" maxValue="20" count="14">
        <n v="13"/>
        <n v="10"/>
        <n v="6"/>
        <n v="4"/>
        <n v="14"/>
        <n v="3"/>
        <n v="16"/>
        <n v="15"/>
        <n v="5"/>
        <n v="8"/>
        <m/>
        <n v="9"/>
        <n v="20"/>
        <n v="18"/>
      </sharedItems>
    </cacheField>
    <cacheField name="Mumbai /8" numFmtId="0">
      <sharedItems containsString="0" containsBlank="1" containsNumber="1" containsInteger="1" minValue="0" maxValue="8" count="10">
        <n v="2"/>
        <n v="0"/>
        <n v="4"/>
        <n v="5"/>
        <n v="6"/>
        <n v="7"/>
        <n v="3"/>
        <n v="8"/>
        <n v="1"/>
        <m/>
      </sharedItems>
    </cacheField>
    <cacheField name="Average 8 Markers" numFmtId="0">
      <sharedItems containsSemiMixedTypes="0" containsString="0" containsNumber="1" minValue="0" maxValue="8" count="15">
        <n v="4"/>
        <n v="2"/>
        <n v="3"/>
        <n v="1.5"/>
        <n v="1"/>
        <n v="5"/>
        <n v="5.5"/>
        <n v="7.5"/>
        <n v="2.5"/>
        <n v="3.5"/>
        <n v="8"/>
        <n v="0"/>
        <n v="6.5"/>
        <n v="4.5"/>
        <n v="6"/>
      </sharedItems>
    </cacheField>
    <cacheField name="Total /64" numFmtId="0">
      <sharedItems containsSemiMixedTypes="0" containsString="0" containsNumber="1" containsInteger="1" minValue="0" maxValue="56" count="22">
        <n v="39"/>
        <n v="25"/>
        <n v="22"/>
        <n v="27"/>
        <n v="18"/>
        <n v="44"/>
        <n v="49"/>
        <n v="17"/>
        <n v="23"/>
        <n v="56"/>
        <n v="8"/>
        <n v="47"/>
        <n v="24"/>
        <n v="46"/>
        <n v="34"/>
        <n v="43"/>
        <n v="0"/>
        <n v="32"/>
        <n v="40"/>
        <n v="21"/>
        <n v="30"/>
        <n v="45"/>
      </sharedItems>
    </cacheField>
    <cacheField name="%" numFmtId="0">
      <sharedItems containsSemiMixedTypes="0" containsString="0" containsNumber="1" minValue="0" maxValue="87.5" count="22">
        <n v="60.9375"/>
        <n v="39.0625"/>
        <n v="34.375"/>
        <n v="42.1875"/>
        <n v="28.125"/>
        <n v="68.75"/>
        <n v="76.5625"/>
        <n v="26.5625"/>
        <n v="35.9375"/>
        <n v="87.5"/>
        <n v="12.5"/>
        <n v="73.4375"/>
        <n v="37.5"/>
        <n v="71.875"/>
        <n v="53.125"/>
        <n v="67.1875"/>
        <n v="0"/>
        <n v="50"/>
        <n v="62.5"/>
        <n v="32.8125"/>
        <n v="46.875"/>
        <n v="70.3125"/>
      </sharedItems>
    </cacheField>
    <cacheField name="Rivers x/20" numFmtId="0">
      <sharedItems containsString="0" containsBlank="1" containsNumber="1" containsInteger="1" minValue="4" maxValue="16" count="13">
        <n v="15"/>
        <n v="10"/>
        <n v="9"/>
        <m/>
        <n v="12"/>
        <n v="16"/>
        <n v="4"/>
        <n v="6"/>
        <n v="7"/>
        <n v="13"/>
        <n v="14"/>
        <n v="11"/>
        <n v="8"/>
      </sharedItems>
    </cacheField>
    <cacheField name="%2" numFmtId="0">
      <sharedItems containsSemiMixedTypes="0" containsString="0" containsNumber="1" minValue="0" maxValue="80" count="13">
        <n v="75"/>
        <n v="50"/>
        <n v="45"/>
        <n v="0"/>
        <n v="60"/>
        <n v="80"/>
        <n v="20"/>
        <n v="30"/>
        <n v="35"/>
        <n v="65"/>
        <n v="70"/>
        <n v="55.000000000000007"/>
        <n v="40"/>
      </sharedItems>
    </cacheField>
    <cacheField name="UK human" numFmtId="0">
      <sharedItems containsString="0" containsBlank="1" containsNumber="1" containsInteger="1" minValue="3" maxValue="18" count="13">
        <n v="18"/>
        <n v="12"/>
        <n v="9"/>
        <m/>
        <n v="11"/>
        <n v="15"/>
        <n v="13"/>
        <n v="3"/>
        <n v="16"/>
        <n v="10"/>
        <n v="7"/>
        <n v="14"/>
        <n v="8"/>
      </sharedItems>
    </cacheField>
    <cacheField name="remote 1 - climate change and tectonics assessment x/40" numFmtId="0">
      <sharedItems containsString="0" containsBlank="1" containsNumber="1" containsInteger="1" minValue="17" maxValue="37" count="15">
        <n v="35"/>
        <m/>
        <n v="17"/>
        <n v="33"/>
        <n v="23"/>
        <n v="22"/>
        <n v="29"/>
        <n v="30"/>
        <n v="20"/>
        <n v="36"/>
        <n v="34"/>
        <n v="28"/>
        <n v="27"/>
        <n v="19"/>
        <n v="37"/>
      </sharedItems>
    </cacheField>
    <cacheField name="remote 2 - development x/20" numFmtId="0">
      <sharedItems containsString="0" containsBlank="1" containsNumber="1" containsInteger="1" minValue="9" maxValue="20" count="10">
        <n v="19"/>
        <m/>
        <n v="20"/>
        <n v="12"/>
        <n v="9"/>
        <n v="18"/>
        <n v="13"/>
        <n v="17"/>
        <n v="16"/>
        <n v="15"/>
      </sharedItems>
    </cacheField>
    <cacheField name="remote 3 - tropical storms x/20" numFmtId="0">
      <sharedItems containsString="0" containsBlank="1" containsNumber="1" containsInteger="1" minValue="6" maxValue="20" count="12">
        <n v="19"/>
        <n v="17"/>
        <n v="12"/>
        <n v="6"/>
        <m/>
        <n v="18"/>
        <n v="16"/>
        <n v="14"/>
        <n v="11"/>
        <n v="13"/>
        <n v="8"/>
        <n v="20"/>
      </sharedItems>
    </cacheField>
    <cacheField name="Remote 4 - Uk rivers and  Geology" numFmtId="0">
      <sharedItems containsString="0" containsBlank="1" containsNumber="1" containsInteger="1" minValue="7" maxValue="19" count="10">
        <n v="17"/>
        <n v="16"/>
        <m/>
        <n v="19"/>
        <n v="14"/>
        <n v="15"/>
        <n v="18"/>
        <n v="13"/>
        <n v="11"/>
        <n v="7"/>
      </sharedItems>
    </cacheField>
    <cacheField name="Remote 5 - Urbanisation" numFmtId="0">
      <sharedItems containsString="0" containsBlank="1" containsNumber="1" containsInteger="1" minValue="8" maxValue="20" count="10">
        <n v="17"/>
        <m/>
        <n v="16"/>
        <n v="13"/>
        <n v="20"/>
        <n v="15"/>
        <n v="8"/>
        <n v="10"/>
        <n v="12"/>
        <n v="11"/>
      </sharedItems>
    </cacheField>
    <cacheField name="Remote 6 - Globalisation" numFmtId="0">
      <sharedItems containsString="0" containsBlank="1" containsNumber="1" containsInteger="1" minValue="11" maxValue="20" count="11">
        <n v="18"/>
        <n v="11"/>
        <n v="13"/>
        <n v="15"/>
        <m/>
        <n v="20"/>
        <n v="17"/>
        <n v="19"/>
        <n v="16"/>
        <n v="12"/>
        <n v="14"/>
      </sharedItems>
    </cacheField>
    <cacheField name="Paper 1 summer exam x/94" numFmtId="0">
      <sharedItems containsString="0" containsBlank="1" containsNumber="1" containsInteger="1" minValue="21" maxValue="77" count="21">
        <n v="56"/>
        <n v="21"/>
        <n v="31"/>
        <n v="53"/>
        <n v="28"/>
        <n v="48"/>
        <n v="74"/>
        <n v="36"/>
        <n v="64"/>
        <n v="77"/>
        <m/>
        <n v="65"/>
        <n v="22"/>
        <n v="60"/>
        <n v="45"/>
        <n v="73"/>
        <n v="35"/>
        <n v="41"/>
        <n v="29"/>
        <n v="44"/>
        <n v="34"/>
      </sharedItems>
    </cacheField>
    <cacheField name="paper 1 %" numFmtId="0">
      <sharedItems containsSemiMixedTypes="0" containsString="0" containsNumber="1" minValue="0" maxValue="81.914893617021278" count="21">
        <n v="59.574468085106382"/>
        <n v="22.340425531914892"/>
        <n v="32.978723404255319"/>
        <n v="56.38297872340425"/>
        <n v="29.787234042553191"/>
        <n v="51.063829787234042"/>
        <n v="78.723404255319153"/>
        <n v="38.297872340425535"/>
        <n v="68.085106382978722"/>
        <n v="81.914893617021278"/>
        <n v="0"/>
        <n v="69.148936170212778"/>
        <n v="23.404255319148938"/>
        <n v="63.829787234042556"/>
        <n v="47.872340425531917"/>
        <n v="77.659574468085097"/>
        <n v="37.234042553191486"/>
        <n v="43.61702127659575"/>
        <n v="30.851063829787233"/>
        <n v="46.808510638297875"/>
        <n v="36.170212765957451"/>
      </sharedItems>
    </cacheField>
    <cacheField name="Paper 2 summer exam x/54" numFmtId="0">
      <sharedItems containsString="0" containsBlank="1" containsNumber="1" containsInteger="1" minValue="7" maxValue="48" count="22">
        <n v="42"/>
        <n v="16"/>
        <n v="20"/>
        <n v="35"/>
        <n v="22"/>
        <n v="29"/>
        <n v="34"/>
        <n v="48"/>
        <n v="33"/>
        <n v="19"/>
        <n v="37"/>
        <n v="39"/>
        <m/>
        <n v="45"/>
        <n v="18"/>
        <n v="23"/>
        <n v="32"/>
        <n v="44"/>
        <n v="24"/>
        <n v="36"/>
        <n v="7"/>
        <n v="26"/>
      </sharedItems>
    </cacheField>
    <cacheField name="paper 2 %" numFmtId="0">
      <sharedItems containsSemiMixedTypes="0" containsString="0" containsNumber="1" minValue="0" maxValue="88.888888888888886" count="22">
        <n v="77.777777777777786"/>
        <n v="29.629629629629626"/>
        <n v="37.037037037037038"/>
        <n v="64.81481481481481"/>
        <n v="40.74074074074074"/>
        <n v="53.703703703703709"/>
        <n v="62.962962962962962"/>
        <n v="88.888888888888886"/>
        <n v="61.111111111111114"/>
        <n v="35.185185185185183"/>
        <n v="68.518518518518519"/>
        <n v="72.222222222222214"/>
        <n v="0"/>
        <n v="83.333333333333343"/>
        <n v="33.333333333333329"/>
        <n v="42.592592592592595"/>
        <n v="59.259259259259252"/>
        <n v="81.481481481481481"/>
        <n v="44.444444444444443"/>
        <n v="66.666666666666657"/>
        <n v="12.962962962962962"/>
        <n v="48.148148148148145"/>
      </sharedItems>
    </cacheField>
    <cacheField name="Total %" numFmtId="0">
      <sharedItems containsSemiMixedTypes="0" containsString="0" containsNumber="1" minValue="0" maxValue="82.432432432432435" count="28">
        <n v="66.21621621621621"/>
        <n v="25"/>
        <n v="34.45945945945946"/>
        <n v="59.45945945945946"/>
        <n v="33.783783783783782"/>
        <n v="52.027027027027032"/>
        <n v="60.810810810810814"/>
        <n v="82.432432432432435"/>
        <n v="58.108108108108105"/>
        <n v="37.162162162162161"/>
        <n v="68.243243243243242"/>
        <n v="78.378378378378372"/>
        <n v="0"/>
        <n v="74.324324324324323"/>
        <n v="27.027027027027028"/>
        <n v="58.783783783783782"/>
        <n v="66.891891891891902"/>
        <n v="45.945945945945951"/>
        <n v="72.972972972972968"/>
        <n v="79.054054054054063"/>
        <n v="23.648648648648649"/>
        <n v="43.918918918918919"/>
        <n v="33.108108108108105"/>
        <n v="39.864864864864863"/>
        <n v="41.891891891891895"/>
        <n v="64.86486486486487"/>
        <n v="27.702702702702702"/>
        <n v="47.97297297297296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avid Maisey" refreshedDate="44011.497440162035" createdVersion="6" refreshedVersion="6" minRefreshableVersion="3" recordCount="31">
  <cacheSource type="worksheet">
    <worksheetSource ref="B3:AK34" sheet="10D"/>
  </cacheSource>
  <cacheFields count="36">
    <cacheField name="Surname Forename" numFmtId="0">
      <sharedItems count="31">
        <s v="ACHARYA-LOPEZ Angela"/>
        <s v="ALI-BOYCE Saskia"/>
        <s v="ALLI-BALOGUN Bukunmi"/>
        <s v="ANDERSON Isla-Jane"/>
        <s v="BARBU Denisa-Mihaela"/>
        <s v="BEDIR Acelya"/>
        <s v="BLACK Madeline"/>
        <s v="COOPER Daisy"/>
        <s v="CROSS Katie"/>
        <s v="DEONANDAN Emily"/>
        <s v="DIMITRY Giovanna"/>
        <s v="DOWNS Francesca"/>
        <s v="ELLIOTT Nicole"/>
        <s v="ELLIS Phoebe"/>
        <s v="FAVATA Olivia"/>
        <s v="FISHER Nicole"/>
        <s v="GODDARD Elizabeth"/>
        <s v="JOSEPH-CUTTING Shania"/>
        <s v="LAW Sienna"/>
        <s v="MCCORMICK Sophie"/>
        <s v="MUNNS Gabriella"/>
        <s v="O'NEAL Isabelle"/>
        <s v="PHILLIPS Emma-Louise"/>
        <s v="RAE Jasmine"/>
        <s v="SORGUCU Meryem"/>
        <s v="STIRLING Mia"/>
        <s v="SWABY Maya Hope"/>
        <s v="VERCAEMER Julia"/>
        <s v="WARD Freya"/>
        <s v="WESTLAKE Meriel"/>
        <s v="YAGUE RAY Amara"/>
      </sharedItems>
    </cacheField>
    <cacheField name="Reg Group" numFmtId="0">
      <sharedItems/>
    </cacheField>
    <cacheField name="Ethnicity" numFmtId="0">
      <sharedItems/>
    </cacheField>
    <cacheField name="SEN Status" numFmtId="0">
      <sharedItems/>
    </cacheField>
    <cacheField name="SEN Need" numFmtId="0">
      <sharedItems/>
    </cacheField>
    <cacheField name="FSM" numFmtId="0">
      <sharedItems/>
    </cacheField>
    <cacheField name="EAL" numFmtId="0">
      <sharedItems count="2">
        <s v="N"/>
        <s v="Y"/>
      </sharedItems>
    </cacheField>
    <cacheField name="Pupil Premium Indicator" numFmtId="0">
      <sharedItems count="2">
        <s v=""/>
        <s v="Y"/>
      </sharedItems>
    </cacheField>
    <cacheField name="SAS Mean #KS2 Prior Attainment" numFmtId="0">
      <sharedItems containsMixedTypes="1" containsNumber="1" containsInteger="1" minValue="88" maxValue="127"/>
    </cacheField>
    <cacheField name="KS3 Current Gg Y9 Summer 2" numFmtId="0">
      <sharedItems/>
    </cacheField>
    <cacheField name="Target Gg" numFmtId="0">
      <sharedItems containsMixedTypes="1" containsNumber="1" containsInteger="1" minValue="4" maxValue="9"/>
    </cacheField>
    <cacheField name="Urbanisation x/20" numFmtId="0">
      <sharedItems containsBlank="1" containsMixedTypes="1" containsNumber="1" containsInteger="1" minValue="6" maxValue="18"/>
    </cacheField>
    <cacheField name="UK Geology" numFmtId="0">
      <sharedItems containsString="0" containsBlank="1" containsNumber="1" containsInteger="1" minValue="4" maxValue="12"/>
    </cacheField>
    <cacheField name="MOCK 1- Development /22" numFmtId="0">
      <sharedItems containsString="0" containsBlank="1" containsNumber="1" containsInteger="1" minValue="5" maxValue="20"/>
    </cacheField>
    <cacheField name="India /8" numFmtId="0">
      <sharedItems containsString="0" containsBlank="1" containsNumber="1" containsInteger="1" minValue="0" maxValue="8"/>
    </cacheField>
    <cacheField name="Spag /4" numFmtId="0">
      <sharedItems containsString="0" containsBlank="1" containsNumber="1" containsInteger="1" minValue="0" maxValue="4"/>
    </cacheField>
    <cacheField name="Urbanisation /22" numFmtId="0">
      <sharedItems containsString="0" containsBlank="1" containsNumber="1" containsInteger="1" minValue="3" maxValue="20"/>
    </cacheField>
    <cacheField name="Mumbai /8" numFmtId="0">
      <sharedItems containsString="0" containsBlank="1" containsNumber="1" containsInteger="1" minValue="0" maxValue="8"/>
    </cacheField>
    <cacheField name="Average 8 Markers" numFmtId="0">
      <sharedItems containsSemiMixedTypes="0" containsString="0" containsNumber="1" minValue="0" maxValue="8"/>
    </cacheField>
    <cacheField name="Total /64" numFmtId="0">
      <sharedItems containsSemiMixedTypes="0" containsString="0" containsNumber="1" containsInteger="1" minValue="0" maxValue="56"/>
    </cacheField>
    <cacheField name="%" numFmtId="0">
      <sharedItems containsSemiMixedTypes="0" containsString="0" containsNumber="1" minValue="0" maxValue="87.5"/>
    </cacheField>
    <cacheField name="Rivers x/20" numFmtId="0">
      <sharedItems containsString="0" containsBlank="1" containsNumber="1" containsInteger="1" minValue="4" maxValue="16"/>
    </cacheField>
    <cacheField name="%2" numFmtId="0">
      <sharedItems containsSemiMixedTypes="0" containsString="0" containsNumber="1" minValue="0" maxValue="80"/>
    </cacheField>
    <cacheField name="UK human" numFmtId="0">
      <sharedItems containsString="0" containsBlank="1" containsNumber="1" containsInteger="1" minValue="3" maxValue="18"/>
    </cacheField>
    <cacheField name="remote 1 - climate change and tectonics assessment x/40" numFmtId="0">
      <sharedItems containsString="0" containsBlank="1" containsNumber="1" containsInteger="1" minValue="17" maxValue="37"/>
    </cacheField>
    <cacheField name="remote 2 - development x/20" numFmtId="0">
      <sharedItems containsString="0" containsBlank="1" containsNumber="1" containsInteger="1" minValue="9" maxValue="20"/>
    </cacheField>
    <cacheField name="remote 3 - tropical storms x/20" numFmtId="0">
      <sharedItems containsString="0" containsBlank="1" containsNumber="1" containsInteger="1" minValue="6" maxValue="20"/>
    </cacheField>
    <cacheField name="Remote 4 - Uk rivers and  Geology" numFmtId="0">
      <sharedItems containsString="0" containsBlank="1" containsNumber="1" containsInteger="1" minValue="7" maxValue="19"/>
    </cacheField>
    <cacheField name="Remote 5 - Urbanisation" numFmtId="0">
      <sharedItems containsString="0" containsBlank="1" containsNumber="1" containsInteger="1" minValue="8" maxValue="20"/>
    </cacheField>
    <cacheField name="Remote 6 - Globalisation" numFmtId="0">
      <sharedItems containsString="0" containsBlank="1" containsNumber="1" containsInteger="1" minValue="11" maxValue="20"/>
    </cacheField>
    <cacheField name="Paper 1 summer exam x/94" numFmtId="0">
      <sharedItems containsString="0" containsBlank="1" containsNumber="1" containsInteger="1" minValue="21" maxValue="77"/>
    </cacheField>
    <cacheField name="paper 1 %" numFmtId="0">
      <sharedItems containsSemiMixedTypes="0" containsString="0" containsNumber="1" minValue="0" maxValue="81.914893617021278"/>
    </cacheField>
    <cacheField name="Paper 2 summer exam x/54" numFmtId="0">
      <sharedItems containsString="0" containsBlank="1" containsNumber="1" containsInteger="1" minValue="7" maxValue="48"/>
    </cacheField>
    <cacheField name="paper 2 %" numFmtId="0">
      <sharedItems containsSemiMixedTypes="0" containsString="0" containsNumber="1" minValue="0" maxValue="88.888888888888886"/>
    </cacheField>
    <cacheField name="Total %" numFmtId="0">
      <sharedItems containsSemiMixedTypes="0" containsString="0" containsNumber="1" minValue="0" maxValue="82.432432432432435"/>
    </cacheField>
    <cacheField name="Remote tasks complete" numFmtId="0">
      <sharedItems containsSemiMixedTypes="0" containsString="0" containsNumber="1" containsInteger="1" minValue="4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0"/>
    <x v="0"/>
    <x v="0"/>
    <x v="0"/>
    <x v="0"/>
    <x v="2"/>
    <x v="0"/>
    <x v="1"/>
    <x v="2"/>
    <x v="2"/>
    <x v="2"/>
    <x v="2"/>
    <x v="1"/>
    <x v="2"/>
    <x v="2"/>
    <x v="2"/>
    <x v="2"/>
    <x v="2"/>
    <x v="2"/>
    <x v="2"/>
    <x v="2"/>
    <x v="2"/>
    <x v="2"/>
    <x v="2"/>
    <x v="2"/>
    <x v="1"/>
    <x v="2"/>
    <x v="2"/>
    <x v="2"/>
    <x v="2"/>
    <x v="2"/>
    <x v="2"/>
    <x v="2"/>
  </r>
  <r>
    <x v="3"/>
    <x v="0"/>
    <x v="3"/>
    <x v="0"/>
    <x v="0"/>
    <x v="0"/>
    <x v="0"/>
    <x v="0"/>
    <x v="3"/>
    <x v="0"/>
    <x v="2"/>
    <x v="3"/>
    <x v="3"/>
    <x v="1"/>
    <x v="3"/>
    <x v="1"/>
    <x v="0"/>
    <x v="1"/>
    <x v="3"/>
    <x v="3"/>
    <x v="3"/>
    <x v="3"/>
    <x v="3"/>
    <x v="3"/>
    <x v="3"/>
    <x v="2"/>
    <x v="1"/>
    <x v="3"/>
    <x v="2"/>
    <x v="3"/>
    <x v="3"/>
    <x v="3"/>
    <x v="3"/>
    <x v="3"/>
    <x v="3"/>
    <x v="0"/>
  </r>
  <r>
    <x v="4"/>
    <x v="2"/>
    <x v="4"/>
    <x v="0"/>
    <x v="0"/>
    <x v="0"/>
    <x v="1"/>
    <x v="0"/>
    <x v="3"/>
    <x v="1"/>
    <x v="3"/>
    <x v="4"/>
    <x v="4"/>
    <x v="3"/>
    <x v="2"/>
    <x v="2"/>
    <x v="3"/>
    <x v="1"/>
    <x v="4"/>
    <x v="4"/>
    <x v="4"/>
    <x v="1"/>
    <x v="1"/>
    <x v="1"/>
    <x v="4"/>
    <x v="3"/>
    <x v="3"/>
    <x v="4"/>
    <x v="1"/>
    <x v="4"/>
    <x v="4"/>
    <x v="4"/>
    <x v="4"/>
    <x v="4"/>
    <x v="4"/>
    <x v="2"/>
  </r>
  <r>
    <x v="5"/>
    <x v="3"/>
    <x v="5"/>
    <x v="0"/>
    <x v="0"/>
    <x v="0"/>
    <x v="1"/>
    <x v="0"/>
    <x v="3"/>
    <x v="0"/>
    <x v="4"/>
    <x v="0"/>
    <x v="2"/>
    <x v="4"/>
    <x v="1"/>
    <x v="1"/>
    <x v="1"/>
    <x v="2"/>
    <x v="0"/>
    <x v="3"/>
    <x v="3"/>
    <x v="4"/>
    <x v="4"/>
    <x v="4"/>
    <x v="5"/>
    <x v="4"/>
    <x v="4"/>
    <x v="2"/>
    <x v="1"/>
    <x v="4"/>
    <x v="5"/>
    <x v="5"/>
    <x v="5"/>
    <x v="5"/>
    <x v="5"/>
    <x v="3"/>
  </r>
  <r>
    <x v="6"/>
    <x v="0"/>
    <x v="3"/>
    <x v="0"/>
    <x v="0"/>
    <x v="0"/>
    <x v="0"/>
    <x v="0"/>
    <x v="4"/>
    <x v="0"/>
    <x v="0"/>
    <x v="5"/>
    <x v="2"/>
    <x v="5"/>
    <x v="4"/>
    <x v="0"/>
    <x v="4"/>
    <x v="3"/>
    <x v="5"/>
    <x v="5"/>
    <x v="5"/>
    <x v="2"/>
    <x v="2"/>
    <x v="5"/>
    <x v="6"/>
    <x v="5"/>
    <x v="5"/>
    <x v="5"/>
    <x v="3"/>
    <x v="3"/>
    <x v="0"/>
    <x v="0"/>
    <x v="6"/>
    <x v="6"/>
    <x v="6"/>
    <x v="0"/>
  </r>
  <r>
    <x v="7"/>
    <x v="4"/>
    <x v="3"/>
    <x v="0"/>
    <x v="0"/>
    <x v="0"/>
    <x v="0"/>
    <x v="0"/>
    <x v="5"/>
    <x v="0"/>
    <x v="0"/>
    <x v="6"/>
    <x v="5"/>
    <x v="5"/>
    <x v="4"/>
    <x v="0"/>
    <x v="0"/>
    <x v="4"/>
    <x v="6"/>
    <x v="5"/>
    <x v="5"/>
    <x v="4"/>
    <x v="4"/>
    <x v="6"/>
    <x v="3"/>
    <x v="0"/>
    <x v="6"/>
    <x v="6"/>
    <x v="4"/>
    <x v="5"/>
    <x v="6"/>
    <x v="6"/>
    <x v="7"/>
    <x v="7"/>
    <x v="7"/>
    <x v="0"/>
  </r>
  <r>
    <x v="8"/>
    <x v="1"/>
    <x v="3"/>
    <x v="0"/>
    <x v="0"/>
    <x v="0"/>
    <x v="0"/>
    <x v="0"/>
    <x v="2"/>
    <x v="0"/>
    <x v="0"/>
    <x v="7"/>
    <x v="0"/>
    <x v="5"/>
    <x v="5"/>
    <x v="3"/>
    <x v="0"/>
    <x v="5"/>
    <x v="7"/>
    <x v="6"/>
    <x v="6"/>
    <x v="5"/>
    <x v="5"/>
    <x v="0"/>
    <x v="7"/>
    <x v="5"/>
    <x v="7"/>
    <x v="4"/>
    <x v="0"/>
    <x v="6"/>
    <x v="3"/>
    <x v="3"/>
    <x v="8"/>
    <x v="8"/>
    <x v="8"/>
    <x v="0"/>
  </r>
  <r>
    <x v="9"/>
    <x v="0"/>
    <x v="5"/>
    <x v="0"/>
    <x v="0"/>
    <x v="0"/>
    <x v="0"/>
    <x v="1"/>
    <x v="6"/>
    <x v="0"/>
    <x v="2"/>
    <x v="8"/>
    <x v="3"/>
    <x v="2"/>
    <x v="2"/>
    <x v="2"/>
    <x v="5"/>
    <x v="6"/>
    <x v="8"/>
    <x v="7"/>
    <x v="7"/>
    <x v="3"/>
    <x v="3"/>
    <x v="7"/>
    <x v="8"/>
    <x v="1"/>
    <x v="8"/>
    <x v="2"/>
    <x v="1"/>
    <x v="2"/>
    <x v="7"/>
    <x v="7"/>
    <x v="9"/>
    <x v="9"/>
    <x v="9"/>
    <x v="1"/>
  </r>
  <r>
    <x v="10"/>
    <x v="5"/>
    <x v="6"/>
    <x v="0"/>
    <x v="0"/>
    <x v="0"/>
    <x v="0"/>
    <x v="0"/>
    <x v="7"/>
    <x v="2"/>
    <x v="2"/>
    <x v="9"/>
    <x v="6"/>
    <x v="2"/>
    <x v="1"/>
    <x v="1"/>
    <x v="2"/>
    <x v="6"/>
    <x v="9"/>
    <x v="8"/>
    <x v="8"/>
    <x v="6"/>
    <x v="6"/>
    <x v="5"/>
    <x v="5"/>
    <x v="6"/>
    <x v="8"/>
    <x v="2"/>
    <x v="1"/>
    <x v="4"/>
    <x v="8"/>
    <x v="8"/>
    <x v="10"/>
    <x v="10"/>
    <x v="10"/>
    <x v="1"/>
  </r>
  <r>
    <x v="11"/>
    <x v="5"/>
    <x v="3"/>
    <x v="0"/>
    <x v="0"/>
    <x v="0"/>
    <x v="0"/>
    <x v="0"/>
    <x v="0"/>
    <x v="2"/>
    <x v="0"/>
    <x v="7"/>
    <x v="7"/>
    <x v="6"/>
    <x v="5"/>
    <x v="3"/>
    <x v="6"/>
    <x v="7"/>
    <x v="10"/>
    <x v="9"/>
    <x v="9"/>
    <x v="5"/>
    <x v="5"/>
    <x v="3"/>
    <x v="9"/>
    <x v="7"/>
    <x v="0"/>
    <x v="7"/>
    <x v="5"/>
    <x v="0"/>
    <x v="9"/>
    <x v="9"/>
    <x v="11"/>
    <x v="11"/>
    <x v="11"/>
    <x v="0"/>
  </r>
  <r>
    <x v="12"/>
    <x v="2"/>
    <x v="3"/>
    <x v="1"/>
    <x v="1"/>
    <x v="1"/>
    <x v="0"/>
    <x v="1"/>
    <x v="8"/>
    <x v="0"/>
    <x v="5"/>
    <x v="10"/>
    <x v="7"/>
    <x v="7"/>
    <x v="6"/>
    <x v="4"/>
    <x v="5"/>
    <x v="1"/>
    <x v="11"/>
    <x v="10"/>
    <x v="10"/>
    <x v="6"/>
    <x v="6"/>
    <x v="7"/>
    <x v="6"/>
    <x v="1"/>
    <x v="9"/>
    <x v="2"/>
    <x v="1"/>
    <x v="4"/>
    <x v="10"/>
    <x v="10"/>
    <x v="12"/>
    <x v="12"/>
    <x v="12"/>
    <x v="4"/>
  </r>
  <r>
    <x v="13"/>
    <x v="5"/>
    <x v="3"/>
    <x v="0"/>
    <x v="0"/>
    <x v="0"/>
    <x v="0"/>
    <x v="0"/>
    <x v="5"/>
    <x v="2"/>
    <x v="0"/>
    <x v="9"/>
    <x v="8"/>
    <x v="5"/>
    <x v="7"/>
    <x v="3"/>
    <x v="7"/>
    <x v="2"/>
    <x v="6"/>
    <x v="11"/>
    <x v="11"/>
    <x v="0"/>
    <x v="0"/>
    <x v="8"/>
    <x v="9"/>
    <x v="0"/>
    <x v="0"/>
    <x v="6"/>
    <x v="5"/>
    <x v="7"/>
    <x v="11"/>
    <x v="11"/>
    <x v="13"/>
    <x v="13"/>
    <x v="13"/>
    <x v="0"/>
  </r>
  <r>
    <x v="14"/>
    <x v="6"/>
    <x v="3"/>
    <x v="2"/>
    <x v="2"/>
    <x v="0"/>
    <x v="0"/>
    <x v="0"/>
    <x v="9"/>
    <x v="3"/>
    <x v="1"/>
    <x v="2"/>
    <x v="1"/>
    <x v="1"/>
    <x v="2"/>
    <x v="2"/>
    <x v="8"/>
    <x v="8"/>
    <x v="3"/>
    <x v="4"/>
    <x v="4"/>
    <x v="7"/>
    <x v="7"/>
    <x v="9"/>
    <x v="2"/>
    <x v="6"/>
    <x v="9"/>
    <x v="7"/>
    <x v="6"/>
    <x v="8"/>
    <x v="12"/>
    <x v="12"/>
    <x v="14"/>
    <x v="14"/>
    <x v="14"/>
    <x v="0"/>
  </r>
  <r>
    <x v="15"/>
    <x v="5"/>
    <x v="7"/>
    <x v="0"/>
    <x v="0"/>
    <x v="0"/>
    <x v="0"/>
    <x v="0"/>
    <x v="10"/>
    <x v="3"/>
    <x v="1"/>
    <x v="11"/>
    <x v="7"/>
    <x v="3"/>
    <x v="1"/>
    <x v="1"/>
    <x v="8"/>
    <x v="0"/>
    <x v="2"/>
    <x v="12"/>
    <x v="12"/>
    <x v="2"/>
    <x v="2"/>
    <x v="4"/>
    <x v="10"/>
    <x v="2"/>
    <x v="6"/>
    <x v="2"/>
    <x v="5"/>
    <x v="3"/>
    <x v="3"/>
    <x v="3"/>
    <x v="6"/>
    <x v="6"/>
    <x v="15"/>
    <x v="5"/>
  </r>
  <r>
    <x v="16"/>
    <x v="4"/>
    <x v="3"/>
    <x v="0"/>
    <x v="0"/>
    <x v="0"/>
    <x v="0"/>
    <x v="0"/>
    <x v="11"/>
    <x v="0"/>
    <x v="0"/>
    <x v="9"/>
    <x v="5"/>
    <x v="0"/>
    <x v="5"/>
    <x v="3"/>
    <x v="4"/>
    <x v="3"/>
    <x v="12"/>
    <x v="13"/>
    <x v="13"/>
    <x v="0"/>
    <x v="0"/>
    <x v="3"/>
    <x v="11"/>
    <x v="7"/>
    <x v="7"/>
    <x v="6"/>
    <x v="2"/>
    <x v="0"/>
    <x v="13"/>
    <x v="13"/>
    <x v="11"/>
    <x v="11"/>
    <x v="16"/>
    <x v="0"/>
  </r>
  <r>
    <x v="17"/>
    <x v="7"/>
    <x v="8"/>
    <x v="0"/>
    <x v="0"/>
    <x v="0"/>
    <x v="0"/>
    <x v="1"/>
    <x v="12"/>
    <x v="0"/>
    <x v="4"/>
    <x v="8"/>
    <x v="3"/>
    <x v="3"/>
    <x v="1"/>
    <x v="1"/>
    <x v="9"/>
    <x v="0"/>
    <x v="2"/>
    <x v="3"/>
    <x v="3"/>
    <x v="8"/>
    <x v="8"/>
    <x v="10"/>
    <x v="12"/>
    <x v="0"/>
    <x v="4"/>
    <x v="2"/>
    <x v="1"/>
    <x v="4"/>
    <x v="14"/>
    <x v="14"/>
    <x v="15"/>
    <x v="15"/>
    <x v="17"/>
    <x v="3"/>
  </r>
  <r>
    <x v="18"/>
    <x v="0"/>
    <x v="7"/>
    <x v="0"/>
    <x v="0"/>
    <x v="0"/>
    <x v="0"/>
    <x v="0"/>
    <x v="13"/>
    <x v="0"/>
    <x v="0"/>
    <x v="0"/>
    <x v="2"/>
    <x v="3"/>
    <x v="0"/>
    <x v="0"/>
    <x v="4"/>
    <x v="1"/>
    <x v="2"/>
    <x v="14"/>
    <x v="14"/>
    <x v="9"/>
    <x v="9"/>
    <x v="11"/>
    <x v="13"/>
    <x v="1"/>
    <x v="4"/>
    <x v="1"/>
    <x v="1"/>
    <x v="9"/>
    <x v="0"/>
    <x v="0"/>
    <x v="16"/>
    <x v="16"/>
    <x v="3"/>
    <x v="1"/>
  </r>
  <r>
    <x v="19"/>
    <x v="1"/>
    <x v="3"/>
    <x v="0"/>
    <x v="0"/>
    <x v="0"/>
    <x v="0"/>
    <x v="0"/>
    <x v="14"/>
    <x v="3"/>
    <x v="0"/>
    <x v="12"/>
    <x v="4"/>
    <x v="0"/>
    <x v="7"/>
    <x v="3"/>
    <x v="0"/>
    <x v="2"/>
    <x v="6"/>
    <x v="15"/>
    <x v="15"/>
    <x v="10"/>
    <x v="10"/>
    <x v="2"/>
    <x v="14"/>
    <x v="7"/>
    <x v="1"/>
    <x v="7"/>
    <x v="4"/>
    <x v="6"/>
    <x v="8"/>
    <x v="8"/>
    <x v="17"/>
    <x v="17"/>
    <x v="18"/>
    <x v="0"/>
  </r>
  <r>
    <x v="20"/>
    <x v="3"/>
    <x v="3"/>
    <x v="0"/>
    <x v="0"/>
    <x v="0"/>
    <x v="0"/>
    <x v="0"/>
    <x v="10"/>
    <x v="0"/>
    <x v="0"/>
    <x v="7"/>
    <x v="5"/>
    <x v="8"/>
    <x v="4"/>
    <x v="0"/>
    <x v="4"/>
    <x v="2"/>
    <x v="13"/>
    <x v="0"/>
    <x v="0"/>
    <x v="10"/>
    <x v="10"/>
    <x v="11"/>
    <x v="0"/>
    <x v="0"/>
    <x v="0"/>
    <x v="5"/>
    <x v="0"/>
    <x v="6"/>
    <x v="15"/>
    <x v="15"/>
    <x v="17"/>
    <x v="17"/>
    <x v="19"/>
    <x v="0"/>
  </r>
  <r>
    <x v="21"/>
    <x v="7"/>
    <x v="3"/>
    <x v="1"/>
    <x v="3"/>
    <x v="0"/>
    <x v="0"/>
    <x v="0"/>
    <x v="15"/>
    <x v="3"/>
    <x v="0"/>
    <x v="1"/>
    <x v="3"/>
    <x v="9"/>
    <x v="8"/>
    <x v="5"/>
    <x v="10"/>
    <x v="9"/>
    <x v="11"/>
    <x v="16"/>
    <x v="16"/>
    <x v="3"/>
    <x v="3"/>
    <x v="3"/>
    <x v="2"/>
    <x v="1"/>
    <x v="10"/>
    <x v="2"/>
    <x v="1"/>
    <x v="4"/>
    <x v="16"/>
    <x v="16"/>
    <x v="12"/>
    <x v="12"/>
    <x v="20"/>
    <x v="6"/>
  </r>
  <r>
    <x v="22"/>
    <x v="7"/>
    <x v="3"/>
    <x v="0"/>
    <x v="0"/>
    <x v="0"/>
    <x v="0"/>
    <x v="0"/>
    <x v="16"/>
    <x v="0"/>
    <x v="4"/>
    <x v="9"/>
    <x v="0"/>
    <x v="8"/>
    <x v="1"/>
    <x v="2"/>
    <x v="1"/>
    <x v="2"/>
    <x v="0"/>
    <x v="17"/>
    <x v="17"/>
    <x v="9"/>
    <x v="9"/>
    <x v="11"/>
    <x v="8"/>
    <x v="8"/>
    <x v="5"/>
    <x v="5"/>
    <x v="7"/>
    <x v="10"/>
    <x v="17"/>
    <x v="17"/>
    <x v="18"/>
    <x v="18"/>
    <x v="21"/>
    <x v="0"/>
  </r>
  <r>
    <x v="23"/>
    <x v="7"/>
    <x v="8"/>
    <x v="0"/>
    <x v="0"/>
    <x v="0"/>
    <x v="0"/>
    <x v="0"/>
    <x v="5"/>
    <x v="0"/>
    <x v="0"/>
    <x v="8"/>
    <x v="4"/>
    <x v="0"/>
    <x v="0"/>
    <x v="0"/>
    <x v="1"/>
    <x v="4"/>
    <x v="14"/>
    <x v="18"/>
    <x v="18"/>
    <x v="10"/>
    <x v="10"/>
    <x v="5"/>
    <x v="0"/>
    <x v="5"/>
    <x v="6"/>
    <x v="5"/>
    <x v="8"/>
    <x v="0"/>
    <x v="3"/>
    <x v="3"/>
    <x v="3"/>
    <x v="3"/>
    <x v="3"/>
    <x v="0"/>
  </r>
  <r>
    <x v="24"/>
    <x v="4"/>
    <x v="4"/>
    <x v="2"/>
    <x v="4"/>
    <x v="0"/>
    <x v="1"/>
    <x v="0"/>
    <x v="3"/>
    <x v="0"/>
    <x v="5"/>
    <x v="8"/>
    <x v="3"/>
    <x v="9"/>
    <x v="8"/>
    <x v="5"/>
    <x v="10"/>
    <x v="9"/>
    <x v="11"/>
    <x v="16"/>
    <x v="16"/>
    <x v="3"/>
    <x v="3"/>
    <x v="12"/>
    <x v="5"/>
    <x v="1"/>
    <x v="4"/>
    <x v="2"/>
    <x v="1"/>
    <x v="4"/>
    <x v="10"/>
    <x v="10"/>
    <x v="12"/>
    <x v="12"/>
    <x v="12"/>
    <x v="7"/>
  </r>
  <r>
    <x v="25"/>
    <x v="0"/>
    <x v="3"/>
    <x v="0"/>
    <x v="0"/>
    <x v="0"/>
    <x v="2"/>
    <x v="0"/>
    <x v="3"/>
    <x v="0"/>
    <x v="2"/>
    <x v="9"/>
    <x v="9"/>
    <x v="2"/>
    <x v="3"/>
    <x v="1"/>
    <x v="8"/>
    <x v="2"/>
    <x v="9"/>
    <x v="2"/>
    <x v="2"/>
    <x v="11"/>
    <x v="11"/>
    <x v="5"/>
    <x v="2"/>
    <x v="6"/>
    <x v="6"/>
    <x v="8"/>
    <x v="9"/>
    <x v="9"/>
    <x v="18"/>
    <x v="18"/>
    <x v="2"/>
    <x v="2"/>
    <x v="22"/>
    <x v="0"/>
  </r>
  <r>
    <x v="26"/>
    <x v="3"/>
    <x v="1"/>
    <x v="0"/>
    <x v="0"/>
    <x v="0"/>
    <x v="0"/>
    <x v="1"/>
    <x v="2"/>
    <x v="0"/>
    <x v="4"/>
    <x v="10"/>
    <x v="6"/>
    <x v="4"/>
    <x v="3"/>
    <x v="1"/>
    <x v="2"/>
    <x v="6"/>
    <x v="2"/>
    <x v="19"/>
    <x v="19"/>
    <x v="12"/>
    <x v="12"/>
    <x v="1"/>
    <x v="5"/>
    <x v="4"/>
    <x v="8"/>
    <x v="9"/>
    <x v="6"/>
    <x v="2"/>
    <x v="7"/>
    <x v="7"/>
    <x v="15"/>
    <x v="15"/>
    <x v="23"/>
    <x v="0"/>
  </r>
  <r>
    <x v="27"/>
    <x v="4"/>
    <x v="4"/>
    <x v="0"/>
    <x v="0"/>
    <x v="0"/>
    <x v="0"/>
    <x v="0"/>
    <x v="13"/>
    <x v="0"/>
    <x v="1"/>
    <x v="6"/>
    <x v="6"/>
    <x v="10"/>
    <x v="3"/>
    <x v="1"/>
    <x v="11"/>
    <x v="2"/>
    <x v="9"/>
    <x v="20"/>
    <x v="20"/>
    <x v="2"/>
    <x v="2"/>
    <x v="6"/>
    <x v="11"/>
    <x v="7"/>
    <x v="11"/>
    <x v="3"/>
    <x v="2"/>
    <x v="2"/>
    <x v="19"/>
    <x v="19"/>
    <x v="14"/>
    <x v="14"/>
    <x v="24"/>
    <x v="0"/>
  </r>
  <r>
    <x v="28"/>
    <x v="7"/>
    <x v="3"/>
    <x v="2"/>
    <x v="5"/>
    <x v="0"/>
    <x v="0"/>
    <x v="0"/>
    <x v="5"/>
    <x v="2"/>
    <x v="0"/>
    <x v="12"/>
    <x v="8"/>
    <x v="0"/>
    <x v="0"/>
    <x v="0"/>
    <x v="12"/>
    <x v="3"/>
    <x v="6"/>
    <x v="6"/>
    <x v="6"/>
    <x v="9"/>
    <x v="9"/>
    <x v="8"/>
    <x v="3"/>
    <x v="1"/>
    <x v="6"/>
    <x v="1"/>
    <x v="0"/>
    <x v="10"/>
    <x v="13"/>
    <x v="13"/>
    <x v="19"/>
    <x v="19"/>
    <x v="25"/>
    <x v="5"/>
  </r>
  <r>
    <x v="29"/>
    <x v="1"/>
    <x v="3"/>
    <x v="2"/>
    <x v="6"/>
    <x v="0"/>
    <x v="0"/>
    <x v="0"/>
    <x v="3"/>
    <x v="3"/>
    <x v="6"/>
    <x v="1"/>
    <x v="3"/>
    <x v="9"/>
    <x v="8"/>
    <x v="5"/>
    <x v="10"/>
    <x v="9"/>
    <x v="11"/>
    <x v="16"/>
    <x v="16"/>
    <x v="3"/>
    <x v="3"/>
    <x v="3"/>
    <x v="1"/>
    <x v="1"/>
    <x v="4"/>
    <x v="2"/>
    <x v="1"/>
    <x v="4"/>
    <x v="20"/>
    <x v="20"/>
    <x v="20"/>
    <x v="20"/>
    <x v="26"/>
    <x v="4"/>
  </r>
  <r>
    <x v="30"/>
    <x v="3"/>
    <x v="0"/>
    <x v="0"/>
    <x v="0"/>
    <x v="0"/>
    <x v="0"/>
    <x v="0"/>
    <x v="17"/>
    <x v="0"/>
    <x v="0"/>
    <x v="6"/>
    <x v="5"/>
    <x v="11"/>
    <x v="0"/>
    <x v="3"/>
    <x v="13"/>
    <x v="6"/>
    <x v="13"/>
    <x v="21"/>
    <x v="21"/>
    <x v="4"/>
    <x v="4"/>
    <x v="6"/>
    <x v="12"/>
    <x v="9"/>
    <x v="7"/>
    <x v="5"/>
    <x v="2"/>
    <x v="0"/>
    <x v="14"/>
    <x v="14"/>
    <x v="21"/>
    <x v="21"/>
    <x v="27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0"/>
    <x v="0"/>
    <x v="0"/>
    <x v="0"/>
    <x v="0"/>
    <x v="2"/>
    <x v="0"/>
    <x v="1"/>
    <x v="2"/>
    <x v="2"/>
    <x v="2"/>
    <x v="2"/>
    <x v="1"/>
    <x v="2"/>
    <x v="2"/>
    <x v="2"/>
    <x v="2"/>
    <x v="2"/>
    <x v="2"/>
    <x v="2"/>
    <x v="2"/>
    <x v="2"/>
    <x v="2"/>
    <x v="2"/>
    <x v="2"/>
    <x v="1"/>
    <x v="2"/>
    <x v="2"/>
    <x v="2"/>
    <x v="2"/>
    <x v="2"/>
    <x v="2"/>
  </r>
  <r>
    <x v="3"/>
    <x v="0"/>
    <x v="3"/>
    <x v="0"/>
    <x v="0"/>
    <x v="0"/>
    <x v="0"/>
    <x v="0"/>
    <x v="3"/>
    <x v="0"/>
    <x v="2"/>
    <x v="3"/>
    <x v="3"/>
    <x v="1"/>
    <x v="3"/>
    <x v="1"/>
    <x v="0"/>
    <x v="1"/>
    <x v="3"/>
    <x v="3"/>
    <x v="3"/>
    <x v="3"/>
    <x v="3"/>
    <x v="3"/>
    <x v="3"/>
    <x v="2"/>
    <x v="1"/>
    <x v="3"/>
    <x v="2"/>
    <x v="3"/>
    <x v="3"/>
    <x v="3"/>
    <x v="3"/>
    <x v="3"/>
    <x v="3"/>
  </r>
  <r>
    <x v="4"/>
    <x v="2"/>
    <x v="4"/>
    <x v="0"/>
    <x v="0"/>
    <x v="0"/>
    <x v="1"/>
    <x v="0"/>
    <x v="3"/>
    <x v="1"/>
    <x v="3"/>
    <x v="4"/>
    <x v="4"/>
    <x v="3"/>
    <x v="2"/>
    <x v="2"/>
    <x v="3"/>
    <x v="1"/>
    <x v="4"/>
    <x v="4"/>
    <x v="4"/>
    <x v="1"/>
    <x v="1"/>
    <x v="1"/>
    <x v="4"/>
    <x v="3"/>
    <x v="3"/>
    <x v="4"/>
    <x v="1"/>
    <x v="4"/>
    <x v="4"/>
    <x v="4"/>
    <x v="4"/>
    <x v="4"/>
    <x v="4"/>
  </r>
  <r>
    <x v="5"/>
    <x v="3"/>
    <x v="5"/>
    <x v="0"/>
    <x v="0"/>
    <x v="0"/>
    <x v="1"/>
    <x v="0"/>
    <x v="3"/>
    <x v="0"/>
    <x v="4"/>
    <x v="0"/>
    <x v="2"/>
    <x v="4"/>
    <x v="1"/>
    <x v="1"/>
    <x v="1"/>
    <x v="2"/>
    <x v="0"/>
    <x v="3"/>
    <x v="3"/>
    <x v="4"/>
    <x v="4"/>
    <x v="4"/>
    <x v="5"/>
    <x v="4"/>
    <x v="4"/>
    <x v="2"/>
    <x v="1"/>
    <x v="4"/>
    <x v="5"/>
    <x v="5"/>
    <x v="5"/>
    <x v="5"/>
    <x v="5"/>
  </r>
  <r>
    <x v="6"/>
    <x v="0"/>
    <x v="3"/>
    <x v="0"/>
    <x v="0"/>
    <x v="0"/>
    <x v="0"/>
    <x v="0"/>
    <x v="4"/>
    <x v="0"/>
    <x v="0"/>
    <x v="5"/>
    <x v="2"/>
    <x v="5"/>
    <x v="4"/>
    <x v="0"/>
    <x v="4"/>
    <x v="3"/>
    <x v="5"/>
    <x v="5"/>
    <x v="5"/>
    <x v="2"/>
    <x v="2"/>
    <x v="5"/>
    <x v="6"/>
    <x v="5"/>
    <x v="5"/>
    <x v="5"/>
    <x v="3"/>
    <x v="3"/>
    <x v="0"/>
    <x v="0"/>
    <x v="6"/>
    <x v="6"/>
    <x v="6"/>
  </r>
  <r>
    <x v="7"/>
    <x v="4"/>
    <x v="3"/>
    <x v="0"/>
    <x v="0"/>
    <x v="0"/>
    <x v="0"/>
    <x v="0"/>
    <x v="5"/>
    <x v="0"/>
    <x v="0"/>
    <x v="6"/>
    <x v="5"/>
    <x v="5"/>
    <x v="4"/>
    <x v="0"/>
    <x v="0"/>
    <x v="4"/>
    <x v="6"/>
    <x v="5"/>
    <x v="5"/>
    <x v="4"/>
    <x v="4"/>
    <x v="6"/>
    <x v="3"/>
    <x v="0"/>
    <x v="6"/>
    <x v="6"/>
    <x v="4"/>
    <x v="5"/>
    <x v="6"/>
    <x v="6"/>
    <x v="7"/>
    <x v="7"/>
    <x v="7"/>
  </r>
  <r>
    <x v="8"/>
    <x v="1"/>
    <x v="3"/>
    <x v="0"/>
    <x v="0"/>
    <x v="0"/>
    <x v="0"/>
    <x v="0"/>
    <x v="2"/>
    <x v="0"/>
    <x v="0"/>
    <x v="7"/>
    <x v="0"/>
    <x v="5"/>
    <x v="5"/>
    <x v="3"/>
    <x v="0"/>
    <x v="5"/>
    <x v="7"/>
    <x v="6"/>
    <x v="6"/>
    <x v="5"/>
    <x v="5"/>
    <x v="0"/>
    <x v="7"/>
    <x v="5"/>
    <x v="7"/>
    <x v="4"/>
    <x v="0"/>
    <x v="6"/>
    <x v="3"/>
    <x v="3"/>
    <x v="8"/>
    <x v="8"/>
    <x v="8"/>
  </r>
  <r>
    <x v="9"/>
    <x v="0"/>
    <x v="5"/>
    <x v="0"/>
    <x v="0"/>
    <x v="0"/>
    <x v="0"/>
    <x v="1"/>
    <x v="6"/>
    <x v="0"/>
    <x v="2"/>
    <x v="8"/>
    <x v="3"/>
    <x v="2"/>
    <x v="2"/>
    <x v="2"/>
    <x v="5"/>
    <x v="6"/>
    <x v="8"/>
    <x v="7"/>
    <x v="7"/>
    <x v="3"/>
    <x v="3"/>
    <x v="7"/>
    <x v="8"/>
    <x v="1"/>
    <x v="8"/>
    <x v="2"/>
    <x v="1"/>
    <x v="2"/>
    <x v="7"/>
    <x v="7"/>
    <x v="9"/>
    <x v="9"/>
    <x v="9"/>
  </r>
  <r>
    <x v="10"/>
    <x v="5"/>
    <x v="6"/>
    <x v="0"/>
    <x v="0"/>
    <x v="0"/>
    <x v="0"/>
    <x v="0"/>
    <x v="7"/>
    <x v="2"/>
    <x v="2"/>
    <x v="9"/>
    <x v="6"/>
    <x v="2"/>
    <x v="1"/>
    <x v="1"/>
    <x v="2"/>
    <x v="6"/>
    <x v="9"/>
    <x v="8"/>
    <x v="8"/>
    <x v="6"/>
    <x v="6"/>
    <x v="5"/>
    <x v="5"/>
    <x v="6"/>
    <x v="8"/>
    <x v="2"/>
    <x v="1"/>
    <x v="4"/>
    <x v="8"/>
    <x v="8"/>
    <x v="10"/>
    <x v="10"/>
    <x v="10"/>
  </r>
  <r>
    <x v="11"/>
    <x v="5"/>
    <x v="3"/>
    <x v="0"/>
    <x v="0"/>
    <x v="0"/>
    <x v="0"/>
    <x v="0"/>
    <x v="0"/>
    <x v="2"/>
    <x v="0"/>
    <x v="7"/>
    <x v="7"/>
    <x v="6"/>
    <x v="5"/>
    <x v="3"/>
    <x v="6"/>
    <x v="7"/>
    <x v="10"/>
    <x v="9"/>
    <x v="9"/>
    <x v="5"/>
    <x v="5"/>
    <x v="3"/>
    <x v="9"/>
    <x v="7"/>
    <x v="0"/>
    <x v="7"/>
    <x v="5"/>
    <x v="0"/>
    <x v="9"/>
    <x v="9"/>
    <x v="11"/>
    <x v="11"/>
    <x v="11"/>
  </r>
  <r>
    <x v="12"/>
    <x v="2"/>
    <x v="3"/>
    <x v="1"/>
    <x v="1"/>
    <x v="1"/>
    <x v="0"/>
    <x v="1"/>
    <x v="8"/>
    <x v="0"/>
    <x v="5"/>
    <x v="10"/>
    <x v="7"/>
    <x v="7"/>
    <x v="6"/>
    <x v="4"/>
    <x v="5"/>
    <x v="1"/>
    <x v="11"/>
    <x v="10"/>
    <x v="10"/>
    <x v="6"/>
    <x v="6"/>
    <x v="7"/>
    <x v="6"/>
    <x v="1"/>
    <x v="9"/>
    <x v="2"/>
    <x v="1"/>
    <x v="4"/>
    <x v="10"/>
    <x v="10"/>
    <x v="12"/>
    <x v="12"/>
    <x v="12"/>
  </r>
  <r>
    <x v="13"/>
    <x v="5"/>
    <x v="3"/>
    <x v="0"/>
    <x v="0"/>
    <x v="0"/>
    <x v="0"/>
    <x v="0"/>
    <x v="5"/>
    <x v="2"/>
    <x v="0"/>
    <x v="9"/>
    <x v="8"/>
    <x v="5"/>
    <x v="7"/>
    <x v="3"/>
    <x v="7"/>
    <x v="2"/>
    <x v="6"/>
    <x v="11"/>
    <x v="11"/>
    <x v="0"/>
    <x v="0"/>
    <x v="8"/>
    <x v="9"/>
    <x v="0"/>
    <x v="0"/>
    <x v="6"/>
    <x v="5"/>
    <x v="7"/>
    <x v="11"/>
    <x v="11"/>
    <x v="13"/>
    <x v="13"/>
    <x v="13"/>
  </r>
  <r>
    <x v="14"/>
    <x v="6"/>
    <x v="3"/>
    <x v="2"/>
    <x v="2"/>
    <x v="0"/>
    <x v="0"/>
    <x v="0"/>
    <x v="9"/>
    <x v="3"/>
    <x v="1"/>
    <x v="2"/>
    <x v="1"/>
    <x v="1"/>
    <x v="2"/>
    <x v="2"/>
    <x v="8"/>
    <x v="8"/>
    <x v="3"/>
    <x v="4"/>
    <x v="4"/>
    <x v="7"/>
    <x v="7"/>
    <x v="9"/>
    <x v="2"/>
    <x v="6"/>
    <x v="9"/>
    <x v="7"/>
    <x v="6"/>
    <x v="8"/>
    <x v="12"/>
    <x v="12"/>
    <x v="14"/>
    <x v="14"/>
    <x v="14"/>
  </r>
  <r>
    <x v="15"/>
    <x v="5"/>
    <x v="7"/>
    <x v="0"/>
    <x v="0"/>
    <x v="0"/>
    <x v="0"/>
    <x v="0"/>
    <x v="10"/>
    <x v="3"/>
    <x v="1"/>
    <x v="11"/>
    <x v="7"/>
    <x v="3"/>
    <x v="1"/>
    <x v="1"/>
    <x v="8"/>
    <x v="0"/>
    <x v="2"/>
    <x v="12"/>
    <x v="12"/>
    <x v="2"/>
    <x v="2"/>
    <x v="4"/>
    <x v="10"/>
    <x v="2"/>
    <x v="6"/>
    <x v="2"/>
    <x v="5"/>
    <x v="3"/>
    <x v="3"/>
    <x v="3"/>
    <x v="6"/>
    <x v="6"/>
    <x v="15"/>
  </r>
  <r>
    <x v="16"/>
    <x v="4"/>
    <x v="3"/>
    <x v="0"/>
    <x v="0"/>
    <x v="0"/>
    <x v="0"/>
    <x v="0"/>
    <x v="11"/>
    <x v="0"/>
    <x v="0"/>
    <x v="9"/>
    <x v="5"/>
    <x v="0"/>
    <x v="5"/>
    <x v="3"/>
    <x v="4"/>
    <x v="3"/>
    <x v="12"/>
    <x v="13"/>
    <x v="13"/>
    <x v="0"/>
    <x v="0"/>
    <x v="3"/>
    <x v="11"/>
    <x v="7"/>
    <x v="7"/>
    <x v="6"/>
    <x v="2"/>
    <x v="0"/>
    <x v="13"/>
    <x v="13"/>
    <x v="11"/>
    <x v="11"/>
    <x v="16"/>
  </r>
  <r>
    <x v="17"/>
    <x v="7"/>
    <x v="8"/>
    <x v="0"/>
    <x v="0"/>
    <x v="0"/>
    <x v="0"/>
    <x v="1"/>
    <x v="12"/>
    <x v="0"/>
    <x v="4"/>
    <x v="8"/>
    <x v="3"/>
    <x v="3"/>
    <x v="1"/>
    <x v="1"/>
    <x v="9"/>
    <x v="0"/>
    <x v="2"/>
    <x v="3"/>
    <x v="3"/>
    <x v="8"/>
    <x v="8"/>
    <x v="10"/>
    <x v="12"/>
    <x v="0"/>
    <x v="4"/>
    <x v="2"/>
    <x v="1"/>
    <x v="4"/>
    <x v="14"/>
    <x v="14"/>
    <x v="15"/>
    <x v="15"/>
    <x v="17"/>
  </r>
  <r>
    <x v="18"/>
    <x v="0"/>
    <x v="7"/>
    <x v="0"/>
    <x v="0"/>
    <x v="0"/>
    <x v="0"/>
    <x v="0"/>
    <x v="13"/>
    <x v="0"/>
    <x v="0"/>
    <x v="0"/>
    <x v="2"/>
    <x v="3"/>
    <x v="0"/>
    <x v="0"/>
    <x v="4"/>
    <x v="1"/>
    <x v="2"/>
    <x v="14"/>
    <x v="14"/>
    <x v="9"/>
    <x v="9"/>
    <x v="11"/>
    <x v="13"/>
    <x v="1"/>
    <x v="4"/>
    <x v="1"/>
    <x v="1"/>
    <x v="9"/>
    <x v="0"/>
    <x v="0"/>
    <x v="16"/>
    <x v="16"/>
    <x v="3"/>
  </r>
  <r>
    <x v="19"/>
    <x v="1"/>
    <x v="3"/>
    <x v="0"/>
    <x v="0"/>
    <x v="0"/>
    <x v="0"/>
    <x v="0"/>
    <x v="14"/>
    <x v="3"/>
    <x v="0"/>
    <x v="12"/>
    <x v="4"/>
    <x v="0"/>
    <x v="7"/>
    <x v="3"/>
    <x v="0"/>
    <x v="2"/>
    <x v="6"/>
    <x v="15"/>
    <x v="15"/>
    <x v="10"/>
    <x v="10"/>
    <x v="2"/>
    <x v="14"/>
    <x v="7"/>
    <x v="1"/>
    <x v="7"/>
    <x v="4"/>
    <x v="6"/>
    <x v="8"/>
    <x v="8"/>
    <x v="17"/>
    <x v="17"/>
    <x v="18"/>
  </r>
  <r>
    <x v="20"/>
    <x v="3"/>
    <x v="3"/>
    <x v="0"/>
    <x v="0"/>
    <x v="0"/>
    <x v="0"/>
    <x v="0"/>
    <x v="10"/>
    <x v="0"/>
    <x v="0"/>
    <x v="7"/>
    <x v="5"/>
    <x v="8"/>
    <x v="4"/>
    <x v="0"/>
    <x v="4"/>
    <x v="2"/>
    <x v="13"/>
    <x v="0"/>
    <x v="0"/>
    <x v="10"/>
    <x v="10"/>
    <x v="11"/>
    <x v="0"/>
    <x v="0"/>
    <x v="0"/>
    <x v="5"/>
    <x v="0"/>
    <x v="6"/>
    <x v="15"/>
    <x v="15"/>
    <x v="17"/>
    <x v="17"/>
    <x v="19"/>
  </r>
  <r>
    <x v="21"/>
    <x v="7"/>
    <x v="3"/>
    <x v="1"/>
    <x v="3"/>
    <x v="0"/>
    <x v="0"/>
    <x v="0"/>
    <x v="15"/>
    <x v="3"/>
    <x v="0"/>
    <x v="1"/>
    <x v="3"/>
    <x v="9"/>
    <x v="8"/>
    <x v="5"/>
    <x v="10"/>
    <x v="9"/>
    <x v="11"/>
    <x v="16"/>
    <x v="16"/>
    <x v="3"/>
    <x v="3"/>
    <x v="3"/>
    <x v="2"/>
    <x v="1"/>
    <x v="10"/>
    <x v="2"/>
    <x v="1"/>
    <x v="4"/>
    <x v="16"/>
    <x v="16"/>
    <x v="12"/>
    <x v="12"/>
    <x v="20"/>
  </r>
  <r>
    <x v="22"/>
    <x v="7"/>
    <x v="3"/>
    <x v="0"/>
    <x v="0"/>
    <x v="0"/>
    <x v="0"/>
    <x v="0"/>
    <x v="16"/>
    <x v="0"/>
    <x v="4"/>
    <x v="9"/>
    <x v="0"/>
    <x v="8"/>
    <x v="1"/>
    <x v="2"/>
    <x v="1"/>
    <x v="2"/>
    <x v="0"/>
    <x v="17"/>
    <x v="17"/>
    <x v="9"/>
    <x v="9"/>
    <x v="11"/>
    <x v="8"/>
    <x v="8"/>
    <x v="5"/>
    <x v="5"/>
    <x v="7"/>
    <x v="10"/>
    <x v="17"/>
    <x v="17"/>
    <x v="18"/>
    <x v="18"/>
    <x v="21"/>
  </r>
  <r>
    <x v="23"/>
    <x v="7"/>
    <x v="8"/>
    <x v="0"/>
    <x v="0"/>
    <x v="0"/>
    <x v="0"/>
    <x v="0"/>
    <x v="5"/>
    <x v="0"/>
    <x v="0"/>
    <x v="8"/>
    <x v="4"/>
    <x v="0"/>
    <x v="0"/>
    <x v="0"/>
    <x v="1"/>
    <x v="4"/>
    <x v="14"/>
    <x v="18"/>
    <x v="18"/>
    <x v="10"/>
    <x v="10"/>
    <x v="5"/>
    <x v="0"/>
    <x v="5"/>
    <x v="6"/>
    <x v="5"/>
    <x v="8"/>
    <x v="0"/>
    <x v="3"/>
    <x v="3"/>
    <x v="3"/>
    <x v="3"/>
    <x v="3"/>
  </r>
  <r>
    <x v="24"/>
    <x v="4"/>
    <x v="4"/>
    <x v="2"/>
    <x v="4"/>
    <x v="0"/>
    <x v="1"/>
    <x v="0"/>
    <x v="3"/>
    <x v="0"/>
    <x v="5"/>
    <x v="8"/>
    <x v="3"/>
    <x v="9"/>
    <x v="8"/>
    <x v="5"/>
    <x v="10"/>
    <x v="9"/>
    <x v="11"/>
    <x v="16"/>
    <x v="16"/>
    <x v="3"/>
    <x v="3"/>
    <x v="12"/>
    <x v="5"/>
    <x v="1"/>
    <x v="4"/>
    <x v="2"/>
    <x v="1"/>
    <x v="4"/>
    <x v="10"/>
    <x v="10"/>
    <x v="12"/>
    <x v="12"/>
    <x v="12"/>
  </r>
  <r>
    <x v="25"/>
    <x v="0"/>
    <x v="3"/>
    <x v="0"/>
    <x v="0"/>
    <x v="0"/>
    <x v="2"/>
    <x v="0"/>
    <x v="3"/>
    <x v="0"/>
    <x v="2"/>
    <x v="9"/>
    <x v="9"/>
    <x v="2"/>
    <x v="3"/>
    <x v="1"/>
    <x v="8"/>
    <x v="2"/>
    <x v="9"/>
    <x v="2"/>
    <x v="2"/>
    <x v="11"/>
    <x v="11"/>
    <x v="5"/>
    <x v="2"/>
    <x v="6"/>
    <x v="6"/>
    <x v="8"/>
    <x v="9"/>
    <x v="9"/>
    <x v="18"/>
    <x v="18"/>
    <x v="2"/>
    <x v="2"/>
    <x v="22"/>
  </r>
  <r>
    <x v="26"/>
    <x v="3"/>
    <x v="1"/>
    <x v="0"/>
    <x v="0"/>
    <x v="0"/>
    <x v="0"/>
    <x v="1"/>
    <x v="2"/>
    <x v="0"/>
    <x v="4"/>
    <x v="10"/>
    <x v="6"/>
    <x v="4"/>
    <x v="3"/>
    <x v="1"/>
    <x v="2"/>
    <x v="6"/>
    <x v="2"/>
    <x v="19"/>
    <x v="19"/>
    <x v="12"/>
    <x v="12"/>
    <x v="1"/>
    <x v="5"/>
    <x v="4"/>
    <x v="8"/>
    <x v="9"/>
    <x v="6"/>
    <x v="2"/>
    <x v="7"/>
    <x v="7"/>
    <x v="15"/>
    <x v="15"/>
    <x v="23"/>
  </r>
  <r>
    <x v="27"/>
    <x v="4"/>
    <x v="4"/>
    <x v="0"/>
    <x v="0"/>
    <x v="0"/>
    <x v="0"/>
    <x v="0"/>
    <x v="13"/>
    <x v="0"/>
    <x v="1"/>
    <x v="6"/>
    <x v="6"/>
    <x v="10"/>
    <x v="3"/>
    <x v="1"/>
    <x v="11"/>
    <x v="2"/>
    <x v="9"/>
    <x v="20"/>
    <x v="20"/>
    <x v="2"/>
    <x v="2"/>
    <x v="6"/>
    <x v="11"/>
    <x v="7"/>
    <x v="11"/>
    <x v="3"/>
    <x v="2"/>
    <x v="2"/>
    <x v="19"/>
    <x v="19"/>
    <x v="14"/>
    <x v="14"/>
    <x v="24"/>
  </r>
  <r>
    <x v="28"/>
    <x v="7"/>
    <x v="3"/>
    <x v="2"/>
    <x v="5"/>
    <x v="0"/>
    <x v="0"/>
    <x v="0"/>
    <x v="5"/>
    <x v="2"/>
    <x v="0"/>
    <x v="12"/>
    <x v="8"/>
    <x v="0"/>
    <x v="0"/>
    <x v="0"/>
    <x v="12"/>
    <x v="3"/>
    <x v="6"/>
    <x v="6"/>
    <x v="6"/>
    <x v="9"/>
    <x v="9"/>
    <x v="8"/>
    <x v="3"/>
    <x v="1"/>
    <x v="6"/>
    <x v="1"/>
    <x v="0"/>
    <x v="10"/>
    <x v="13"/>
    <x v="13"/>
    <x v="19"/>
    <x v="19"/>
    <x v="25"/>
  </r>
  <r>
    <x v="29"/>
    <x v="1"/>
    <x v="3"/>
    <x v="2"/>
    <x v="6"/>
    <x v="0"/>
    <x v="0"/>
    <x v="0"/>
    <x v="3"/>
    <x v="3"/>
    <x v="6"/>
    <x v="1"/>
    <x v="3"/>
    <x v="9"/>
    <x v="8"/>
    <x v="5"/>
    <x v="10"/>
    <x v="9"/>
    <x v="11"/>
    <x v="16"/>
    <x v="16"/>
    <x v="3"/>
    <x v="3"/>
    <x v="3"/>
    <x v="1"/>
    <x v="1"/>
    <x v="4"/>
    <x v="2"/>
    <x v="1"/>
    <x v="4"/>
    <x v="20"/>
    <x v="20"/>
    <x v="20"/>
    <x v="20"/>
    <x v="26"/>
  </r>
  <r>
    <x v="30"/>
    <x v="3"/>
    <x v="0"/>
    <x v="0"/>
    <x v="0"/>
    <x v="0"/>
    <x v="0"/>
    <x v="0"/>
    <x v="17"/>
    <x v="0"/>
    <x v="0"/>
    <x v="6"/>
    <x v="5"/>
    <x v="11"/>
    <x v="0"/>
    <x v="3"/>
    <x v="13"/>
    <x v="6"/>
    <x v="13"/>
    <x v="21"/>
    <x v="21"/>
    <x v="4"/>
    <x v="4"/>
    <x v="6"/>
    <x v="12"/>
    <x v="9"/>
    <x v="7"/>
    <x v="5"/>
    <x v="2"/>
    <x v="0"/>
    <x v="14"/>
    <x v="14"/>
    <x v="21"/>
    <x v="21"/>
    <x v="2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1">
  <r>
    <x v="0"/>
    <s v="10SH"/>
    <s v="White and Asian"/>
    <s v="N"/>
    <s v=""/>
    <s v="N"/>
    <x v="0"/>
    <x v="0"/>
    <n v="122"/>
    <s v="On track"/>
    <n v="8"/>
    <n v="14"/>
    <n v="12"/>
    <n v="15"/>
    <n v="6"/>
    <n v="3"/>
    <n v="13"/>
    <n v="2"/>
    <n v="4"/>
    <n v="39"/>
    <n v="60.9375"/>
    <n v="15"/>
    <n v="75"/>
    <n v="18"/>
    <n v="35"/>
    <n v="19"/>
    <n v="19"/>
    <n v="17"/>
    <n v="17"/>
    <n v="18"/>
    <n v="56"/>
    <n v="59.574468085106382"/>
    <n v="42"/>
    <n v="77.777777777777786"/>
    <n v="66.21621621621621"/>
    <n v="11"/>
  </r>
  <r>
    <x v="1"/>
    <s v="10SG"/>
    <s v="White and Black Caribbean"/>
    <s v="N"/>
    <s v=""/>
    <s v="N"/>
    <x v="0"/>
    <x v="1"/>
    <n v="89"/>
    <s v="On track"/>
    <n v="7"/>
    <m/>
    <n v="5"/>
    <n v="9"/>
    <n v="4"/>
    <n v="2"/>
    <n v="10"/>
    <n v="0"/>
    <n v="2"/>
    <n v="25"/>
    <n v="39.0625"/>
    <n v="10"/>
    <n v="50"/>
    <n v="12"/>
    <m/>
    <m/>
    <n v="17"/>
    <n v="16"/>
    <m/>
    <n v="11"/>
    <n v="21"/>
    <n v="22.340425531914892"/>
    <n v="16"/>
    <n v="29.629629629629626"/>
    <n v="25"/>
    <n v="8"/>
  </r>
  <r>
    <x v="2"/>
    <s v="10SG"/>
    <s v="Black - African"/>
    <s v="N"/>
    <s v=""/>
    <s v="N"/>
    <x v="0"/>
    <x v="0"/>
    <n v="102"/>
    <s v="On track"/>
    <n v="7"/>
    <n v="11"/>
    <n v="7"/>
    <n v="8"/>
    <n v="2"/>
    <n v="2"/>
    <n v="6"/>
    <n v="4"/>
    <n v="3"/>
    <n v="22"/>
    <n v="34.375"/>
    <n v="9"/>
    <n v="45"/>
    <n v="9"/>
    <n v="17"/>
    <n v="20"/>
    <n v="12"/>
    <m/>
    <m/>
    <n v="13"/>
    <n v="31"/>
    <n v="32.978723404255319"/>
    <n v="20"/>
    <n v="37.037037037037038"/>
    <n v="34.45945945945946"/>
    <n v="9"/>
  </r>
  <r>
    <x v="3"/>
    <s v="10SH"/>
    <s v="White - British"/>
    <s v="N"/>
    <s v=""/>
    <s v="N"/>
    <x v="0"/>
    <x v="0"/>
    <s v=""/>
    <s v="On track"/>
    <n v="5"/>
    <n v="15"/>
    <m/>
    <n v="9"/>
    <n v="3"/>
    <n v="2"/>
    <n v="13"/>
    <n v="0"/>
    <n v="1.5"/>
    <n v="27"/>
    <n v="42.1875"/>
    <m/>
    <n v="0"/>
    <m/>
    <n v="33"/>
    <n v="20"/>
    <n v="17"/>
    <n v="19"/>
    <n v="16"/>
    <n v="15"/>
    <n v="53"/>
    <n v="56.38297872340425"/>
    <n v="35"/>
    <n v="64.81481481481481"/>
    <n v="59.45945945945946"/>
    <n v="11"/>
  </r>
  <r>
    <x v="4"/>
    <s v="10LE"/>
    <s v="Any other White background"/>
    <s v="N"/>
    <s v=""/>
    <s v="N"/>
    <x v="1"/>
    <x v="0"/>
    <s v=""/>
    <s v=""/>
    <s v=""/>
    <s v="6/8"/>
    <n v="9"/>
    <n v="11"/>
    <n v="2"/>
    <n v="1"/>
    <n v="4"/>
    <n v="0"/>
    <n v="1"/>
    <n v="18"/>
    <n v="28.125"/>
    <n v="10"/>
    <n v="50"/>
    <n v="12"/>
    <n v="23"/>
    <n v="12"/>
    <n v="6"/>
    <n v="14"/>
    <m/>
    <m/>
    <n v="28"/>
    <n v="29.787234042553191"/>
    <n v="22"/>
    <n v="40.74074074074074"/>
    <n v="33.783783783783782"/>
    <n v="9"/>
  </r>
  <r>
    <x v="5"/>
    <s v="10GA"/>
    <s v="Any other ethnic group"/>
    <s v="N"/>
    <s v=""/>
    <s v="N"/>
    <x v="1"/>
    <x v="0"/>
    <s v=""/>
    <s v="On track"/>
    <n v="6"/>
    <n v="14"/>
    <n v="7"/>
    <n v="7"/>
    <n v="4"/>
    <n v="2"/>
    <n v="10"/>
    <n v="4"/>
    <n v="4"/>
    <n v="27"/>
    <n v="42.1875"/>
    <n v="12"/>
    <n v="60"/>
    <n v="11"/>
    <n v="22"/>
    <n v="9"/>
    <m/>
    <m/>
    <m/>
    <m/>
    <n v="48"/>
    <n v="51.063829787234042"/>
    <n v="29"/>
    <n v="53.703703703703709"/>
    <n v="52.027027027027032"/>
    <n v="7"/>
  </r>
  <r>
    <x v="6"/>
    <s v="10SH"/>
    <s v="White - British"/>
    <s v="N"/>
    <s v=""/>
    <s v="N"/>
    <x v="0"/>
    <x v="0"/>
    <n v="109"/>
    <s v="On track"/>
    <n v="8"/>
    <n v="17"/>
    <n v="7"/>
    <n v="17"/>
    <n v="5"/>
    <n v="3"/>
    <n v="14"/>
    <n v="5"/>
    <n v="5"/>
    <n v="44"/>
    <n v="68.75"/>
    <n v="9"/>
    <n v="45"/>
    <n v="15"/>
    <n v="29"/>
    <n v="18"/>
    <n v="18"/>
    <n v="15"/>
    <n v="13"/>
    <n v="15"/>
    <n v="56"/>
    <n v="59.574468085106382"/>
    <n v="34"/>
    <n v="62.962962962962962"/>
    <n v="60.810810810810814"/>
    <n v="11"/>
  </r>
  <r>
    <x v="7"/>
    <s v="10GB"/>
    <s v="White - British"/>
    <s v="N"/>
    <s v=""/>
    <s v="N"/>
    <x v="0"/>
    <x v="0"/>
    <n v="116"/>
    <s v="On track"/>
    <n v="8"/>
    <n v="16"/>
    <n v="8"/>
    <n v="17"/>
    <n v="5"/>
    <n v="3"/>
    <n v="13"/>
    <n v="6"/>
    <n v="5.5"/>
    <n v="44"/>
    <n v="68.75"/>
    <n v="12"/>
    <n v="60"/>
    <n v="13"/>
    <n v="33"/>
    <n v="19"/>
    <n v="16"/>
    <n v="18"/>
    <n v="20"/>
    <n v="20"/>
    <n v="74"/>
    <n v="78.723404255319153"/>
    <n v="48"/>
    <n v="88.888888888888886"/>
    <n v="82.432432432432435"/>
    <n v="11"/>
  </r>
  <r>
    <x v="8"/>
    <s v="10SG"/>
    <s v="White - British"/>
    <s v="N"/>
    <s v=""/>
    <s v="N"/>
    <x v="0"/>
    <x v="0"/>
    <n v="102"/>
    <s v="On track"/>
    <n v="8"/>
    <n v="18"/>
    <n v="12"/>
    <n v="17"/>
    <n v="8"/>
    <n v="4"/>
    <n v="13"/>
    <n v="7"/>
    <n v="7.5"/>
    <n v="49"/>
    <n v="76.5625"/>
    <n v="16"/>
    <n v="80"/>
    <n v="18"/>
    <n v="30"/>
    <n v="18"/>
    <n v="14"/>
    <n v="14"/>
    <n v="17"/>
    <n v="17"/>
    <n v="53"/>
    <n v="56.38297872340425"/>
    <n v="33"/>
    <n v="61.111111111111114"/>
    <n v="58.108108108108105"/>
    <n v="11"/>
  </r>
  <r>
    <x v="9"/>
    <s v="10SH"/>
    <s v="Any other ethnic group"/>
    <s v="N"/>
    <s v=""/>
    <s v="N"/>
    <x v="0"/>
    <x v="1"/>
    <n v="95"/>
    <s v="On track"/>
    <n v="5"/>
    <n v="10"/>
    <m/>
    <n v="8"/>
    <n v="2"/>
    <n v="1"/>
    <n v="3"/>
    <n v="3"/>
    <n v="2.5"/>
    <n v="17"/>
    <n v="26.5625"/>
    <m/>
    <n v="0"/>
    <n v="3"/>
    <n v="20"/>
    <m/>
    <n v="11"/>
    <m/>
    <m/>
    <n v="13"/>
    <n v="36"/>
    <n v="38.297872340425535"/>
    <n v="19"/>
    <n v="35.185185185185183"/>
    <n v="37.162162162162161"/>
    <n v="8"/>
  </r>
  <r>
    <x v="10"/>
    <s v="10KC"/>
    <s v="White and Black African"/>
    <s v="N"/>
    <s v=""/>
    <s v="N"/>
    <x v="0"/>
    <x v="0"/>
    <n v="97"/>
    <s v="Exceeding"/>
    <n v="5"/>
    <n v="12"/>
    <n v="6"/>
    <n v="8"/>
    <n v="4"/>
    <n v="2"/>
    <n v="6"/>
    <n v="3"/>
    <n v="3.5"/>
    <n v="23"/>
    <n v="35.9375"/>
    <n v="4"/>
    <n v="20"/>
    <n v="15"/>
    <n v="22"/>
    <n v="13"/>
    <n v="11"/>
    <m/>
    <m/>
    <m/>
    <n v="64"/>
    <n v="68.085106382978722"/>
    <n v="37"/>
    <n v="68.518518518518519"/>
    <n v="68.243243243243242"/>
    <n v="8"/>
  </r>
  <r>
    <x v="11"/>
    <s v="10KC"/>
    <s v="White - British"/>
    <s v="N"/>
    <s v=""/>
    <s v="N"/>
    <x v="0"/>
    <x v="0"/>
    <n v="122"/>
    <s v="Exceeding"/>
    <n v="8"/>
    <n v="18"/>
    <n v="10"/>
    <n v="20"/>
    <n v="8"/>
    <n v="4"/>
    <n v="16"/>
    <n v="8"/>
    <n v="8"/>
    <n v="56"/>
    <n v="87.5"/>
    <n v="16"/>
    <n v="80"/>
    <m/>
    <n v="36"/>
    <n v="17"/>
    <n v="19"/>
    <n v="13"/>
    <n v="15"/>
    <n v="18"/>
    <n v="77"/>
    <n v="81.914893617021278"/>
    <n v="39"/>
    <n v="72.222222222222214"/>
    <n v="78.378378378378372"/>
    <n v="11"/>
  </r>
  <r>
    <x v="12"/>
    <s v="10LE"/>
    <s v="White - British"/>
    <s v="K"/>
    <s v="Moderate Learning Difficulty"/>
    <s v="Y"/>
    <x v="0"/>
    <x v="1"/>
    <n v="88"/>
    <s v="On track"/>
    <n v="4"/>
    <n v="6"/>
    <n v="10"/>
    <n v="5"/>
    <n v="0"/>
    <n v="0"/>
    <n v="3"/>
    <n v="0"/>
    <n v="0"/>
    <n v="8"/>
    <n v="12.5"/>
    <n v="4"/>
    <n v="20"/>
    <n v="3"/>
    <n v="29"/>
    <m/>
    <n v="13"/>
    <m/>
    <m/>
    <m/>
    <m/>
    <n v="0"/>
    <m/>
    <n v="0"/>
    <n v="0"/>
    <n v="5"/>
  </r>
  <r>
    <x v="13"/>
    <s v="10KC"/>
    <s v="White - British"/>
    <s v="N"/>
    <s v=""/>
    <s v="N"/>
    <x v="0"/>
    <x v="0"/>
    <n v="116"/>
    <s v="Exceeding"/>
    <n v="8"/>
    <n v="12"/>
    <n v="11"/>
    <n v="17"/>
    <n v="7"/>
    <n v="4"/>
    <n v="15"/>
    <n v="4"/>
    <n v="5.5"/>
    <n v="47"/>
    <n v="73.4375"/>
    <n v="15"/>
    <n v="75"/>
    <n v="16"/>
    <n v="36"/>
    <n v="19"/>
    <n v="19"/>
    <n v="18"/>
    <n v="15"/>
    <n v="19"/>
    <n v="65"/>
    <n v="69.148936170212778"/>
    <n v="45"/>
    <n v="83.333333333333343"/>
    <n v="74.324324324324323"/>
    <n v="11"/>
  </r>
  <r>
    <x v="14"/>
    <s v="10LF"/>
    <s v="White - British"/>
    <s v="C"/>
    <s v="Concern - Cognition &amp; Learning"/>
    <s v="N"/>
    <x v="0"/>
    <x v="0"/>
    <n v="110"/>
    <s v="Working towards"/>
    <n v="7"/>
    <n v="11"/>
    <n v="5"/>
    <n v="9"/>
    <n v="2"/>
    <n v="1"/>
    <n v="5"/>
    <n v="1"/>
    <n v="1.5"/>
    <n v="18"/>
    <n v="28.125"/>
    <n v="6"/>
    <n v="30"/>
    <n v="10"/>
    <n v="17"/>
    <n v="13"/>
    <n v="13"/>
    <n v="13"/>
    <n v="8"/>
    <n v="16"/>
    <n v="22"/>
    <n v="23.404255319148938"/>
    <n v="18"/>
    <n v="33.333333333333329"/>
    <n v="27.027027027027028"/>
    <n v="11"/>
  </r>
  <r>
    <x v="15"/>
    <s v="10KC"/>
    <s v="Any other mixed background"/>
    <s v="N"/>
    <s v=""/>
    <s v="N"/>
    <x v="0"/>
    <x v="0"/>
    <n v="107"/>
    <s v="Working towards"/>
    <n v="7"/>
    <n v="8"/>
    <n v="10"/>
    <n v="11"/>
    <n v="4"/>
    <n v="2"/>
    <n v="5"/>
    <n v="2"/>
    <n v="3"/>
    <n v="24"/>
    <n v="37.5"/>
    <n v="9"/>
    <n v="45"/>
    <n v="11"/>
    <n v="34"/>
    <n v="20"/>
    <n v="16"/>
    <m/>
    <n v="15"/>
    <n v="15"/>
    <n v="53"/>
    <n v="56.38297872340425"/>
    <n v="34"/>
    <n v="62.962962962962962"/>
    <n v="58.783783783783782"/>
    <n v="10"/>
  </r>
  <r>
    <x v="16"/>
    <s v="10GB"/>
    <s v="White - British"/>
    <s v="N"/>
    <s v=""/>
    <s v="N"/>
    <x v="0"/>
    <x v="0"/>
    <n v="120"/>
    <s v="On track"/>
    <n v="8"/>
    <n v="12"/>
    <n v="8"/>
    <n v="15"/>
    <n v="8"/>
    <n v="4"/>
    <n v="14"/>
    <n v="5"/>
    <n v="6.5"/>
    <n v="46"/>
    <n v="71.875"/>
    <n v="15"/>
    <n v="75"/>
    <m/>
    <n v="28"/>
    <n v="17"/>
    <n v="14"/>
    <n v="18"/>
    <n v="16"/>
    <n v="18"/>
    <n v="60"/>
    <n v="63.829787234042556"/>
    <n v="39"/>
    <n v="72.222222222222214"/>
    <n v="66.891891891891902"/>
    <n v="11"/>
  </r>
  <r>
    <x v="17"/>
    <s v="10KD"/>
    <s v="Black Caribbean"/>
    <s v="N"/>
    <s v=""/>
    <s v="N"/>
    <x v="0"/>
    <x v="1"/>
    <n v="98"/>
    <s v="On track"/>
    <n v="6"/>
    <n v="10"/>
    <m/>
    <n v="11"/>
    <n v="4"/>
    <n v="2"/>
    <n v="8"/>
    <n v="2"/>
    <n v="3"/>
    <n v="27"/>
    <n v="42.1875"/>
    <n v="7"/>
    <n v="35"/>
    <n v="7"/>
    <n v="27"/>
    <n v="19"/>
    <m/>
    <m/>
    <m/>
    <m/>
    <n v="45"/>
    <n v="47.872340425531917"/>
    <n v="23"/>
    <n v="42.592592592592595"/>
    <n v="45.945945945945951"/>
    <n v="7"/>
  </r>
  <r>
    <x v="18"/>
    <s v="10SH"/>
    <s v="Any other mixed background"/>
    <s v="N"/>
    <s v=""/>
    <s v="N"/>
    <x v="0"/>
    <x v="0"/>
    <n v="112"/>
    <s v="On track"/>
    <n v="8"/>
    <n v="14"/>
    <n v="7"/>
    <n v="11"/>
    <n v="6"/>
    <n v="3"/>
    <n v="14"/>
    <n v="0"/>
    <n v="3"/>
    <n v="34"/>
    <n v="53.125"/>
    <n v="13"/>
    <n v="65"/>
    <n v="14"/>
    <n v="19"/>
    <m/>
    <m/>
    <n v="16"/>
    <m/>
    <n v="12"/>
    <n v="56"/>
    <n v="59.574468085106382"/>
    <n v="32"/>
    <n v="59.259259259259252"/>
    <n v="59.45945945945946"/>
    <n v="8"/>
  </r>
  <r>
    <x v="19"/>
    <s v="10SG"/>
    <s v="White - British"/>
    <s v="N"/>
    <s v=""/>
    <s v="N"/>
    <x v="0"/>
    <x v="0"/>
    <n v="127"/>
    <s v="Working towards"/>
    <n v="8"/>
    <n v="13"/>
    <n v="9"/>
    <n v="15"/>
    <n v="7"/>
    <n v="4"/>
    <n v="13"/>
    <n v="4"/>
    <n v="5.5"/>
    <n v="43"/>
    <n v="67.1875"/>
    <n v="14"/>
    <n v="70"/>
    <n v="9"/>
    <n v="37"/>
    <n v="17"/>
    <n v="17"/>
    <n v="13"/>
    <n v="20"/>
    <n v="17"/>
    <n v="64"/>
    <n v="68.085106382978722"/>
    <n v="44"/>
    <n v="81.481481481481481"/>
    <n v="72.972972972972968"/>
    <n v="11"/>
  </r>
  <r>
    <x v="20"/>
    <s v="10GA"/>
    <s v="White - British"/>
    <s v="N"/>
    <s v=""/>
    <s v="N"/>
    <x v="0"/>
    <x v="0"/>
    <n v="107"/>
    <s v="On track"/>
    <n v="8"/>
    <n v="18"/>
    <n v="8"/>
    <n v="13"/>
    <n v="5"/>
    <n v="3"/>
    <n v="14"/>
    <n v="4"/>
    <n v="4.5"/>
    <n v="39"/>
    <n v="60.9375"/>
    <n v="14"/>
    <n v="70"/>
    <n v="14"/>
    <n v="35"/>
    <n v="19"/>
    <n v="19"/>
    <n v="15"/>
    <n v="17"/>
    <n v="17"/>
    <n v="73"/>
    <n v="77.659574468085097"/>
    <n v="44"/>
    <n v="81.481481481481481"/>
    <n v="79.054054054054063"/>
    <n v="11"/>
  </r>
  <r>
    <x v="21"/>
    <s v="10KD"/>
    <s v="White - British"/>
    <s v="K"/>
    <s v="Autistic Spectrum Disorder"/>
    <s v="N"/>
    <x v="0"/>
    <x v="0"/>
    <n v="106"/>
    <s v="Working towards"/>
    <n v="8"/>
    <m/>
    <m/>
    <m/>
    <m/>
    <m/>
    <m/>
    <m/>
    <n v="0"/>
    <n v="0"/>
    <n v="0"/>
    <m/>
    <n v="0"/>
    <m/>
    <n v="17"/>
    <m/>
    <n v="8"/>
    <m/>
    <m/>
    <m/>
    <n v="35"/>
    <n v="37.234042553191486"/>
    <m/>
    <n v="0"/>
    <n v="23.648648648648649"/>
    <n v="6"/>
  </r>
  <r>
    <x v="22"/>
    <s v="10KD"/>
    <s v="White - British"/>
    <s v="N"/>
    <s v=""/>
    <s v="N"/>
    <x v="0"/>
    <x v="0"/>
    <n v="104"/>
    <s v="On track"/>
    <n v="6"/>
    <n v="12"/>
    <n v="12"/>
    <n v="13"/>
    <n v="4"/>
    <n v="1"/>
    <n v="10"/>
    <n v="4"/>
    <n v="4"/>
    <n v="32"/>
    <n v="50"/>
    <n v="13"/>
    <n v="65"/>
    <n v="14"/>
    <n v="20"/>
    <n v="16"/>
    <n v="18"/>
    <n v="15"/>
    <n v="10"/>
    <n v="14"/>
    <n v="41"/>
    <n v="43.61702127659575"/>
    <n v="24"/>
    <n v="44.444444444444443"/>
    <n v="43.918918918918919"/>
    <n v="11"/>
  </r>
  <r>
    <x v="23"/>
    <s v="10KD"/>
    <s v="Black Caribbean"/>
    <s v="N"/>
    <s v=""/>
    <s v="N"/>
    <x v="0"/>
    <x v="0"/>
    <n v="116"/>
    <s v="On track"/>
    <n v="8"/>
    <n v="10"/>
    <n v="9"/>
    <n v="15"/>
    <n v="6"/>
    <n v="3"/>
    <n v="10"/>
    <n v="6"/>
    <n v="6"/>
    <n v="40"/>
    <n v="62.5"/>
    <n v="14"/>
    <n v="70"/>
    <n v="15"/>
    <n v="35"/>
    <n v="18"/>
    <n v="16"/>
    <n v="15"/>
    <n v="12"/>
    <n v="18"/>
    <n v="53"/>
    <n v="56.38297872340425"/>
    <n v="35"/>
    <n v="64.81481481481481"/>
    <n v="59.45945945945946"/>
    <n v="11"/>
  </r>
  <r>
    <x v="24"/>
    <s v="10GB"/>
    <s v="Any other White background"/>
    <s v="C"/>
    <s v="Concern - Literacy Skills"/>
    <s v="N"/>
    <x v="1"/>
    <x v="0"/>
    <s v=""/>
    <s v="On track"/>
    <n v="4"/>
    <n v="10"/>
    <m/>
    <m/>
    <m/>
    <m/>
    <m/>
    <m/>
    <n v="0"/>
    <n v="0"/>
    <n v="0"/>
    <m/>
    <n v="0"/>
    <n v="8"/>
    <n v="22"/>
    <m/>
    <m/>
    <m/>
    <m/>
    <m/>
    <m/>
    <n v="0"/>
    <m/>
    <n v="0"/>
    <n v="0"/>
    <n v="4"/>
  </r>
  <r>
    <x v="25"/>
    <s v="10SH"/>
    <s v="White - British"/>
    <s v="N"/>
    <s v=""/>
    <s v="N"/>
    <x v="0"/>
    <x v="0"/>
    <s v=""/>
    <s v="On track"/>
    <n v="5"/>
    <n v="12"/>
    <n v="4"/>
    <n v="8"/>
    <n v="3"/>
    <n v="2"/>
    <n v="5"/>
    <n v="4"/>
    <n v="3.5"/>
    <n v="22"/>
    <n v="34.375"/>
    <n v="11"/>
    <n v="55.000000000000007"/>
    <n v="15"/>
    <n v="17"/>
    <n v="13"/>
    <n v="16"/>
    <n v="11"/>
    <n v="11"/>
    <n v="12"/>
    <n v="29"/>
    <n v="30.851063829787233"/>
    <n v="20"/>
    <n v="37.037037037037038"/>
    <n v="33.108108108108105"/>
    <n v="11"/>
  </r>
  <r>
    <x v="26"/>
    <s v="10GA"/>
    <s v="White and Black Caribbean"/>
    <s v="N"/>
    <s v=""/>
    <s v="N"/>
    <x v="0"/>
    <x v="1"/>
    <n v="102"/>
    <s v="On track"/>
    <n v="6"/>
    <n v="6"/>
    <n v="6"/>
    <n v="7"/>
    <n v="3"/>
    <n v="2"/>
    <n v="6"/>
    <n v="3"/>
    <n v="3"/>
    <n v="21"/>
    <n v="32.8125"/>
    <n v="8"/>
    <n v="40"/>
    <n v="12"/>
    <n v="22"/>
    <n v="9"/>
    <n v="11"/>
    <n v="7"/>
    <n v="8"/>
    <n v="13"/>
    <n v="36"/>
    <n v="38.297872340425535"/>
    <n v="23"/>
    <n v="42.592592592592595"/>
    <n v="39.864864864864863"/>
    <n v="11"/>
  </r>
  <r>
    <x v="27"/>
    <s v="10GB"/>
    <s v="Any other White background"/>
    <s v="N"/>
    <s v=""/>
    <s v="N"/>
    <x v="0"/>
    <x v="0"/>
    <n v="112"/>
    <s v="On track"/>
    <n v="7"/>
    <n v="16"/>
    <n v="6"/>
    <n v="12"/>
    <n v="3"/>
    <n v="2"/>
    <n v="9"/>
    <n v="4"/>
    <n v="3.5"/>
    <n v="30"/>
    <n v="46.875"/>
    <n v="9"/>
    <n v="45"/>
    <n v="13"/>
    <n v="28"/>
    <n v="17"/>
    <n v="20"/>
    <n v="19"/>
    <n v="16"/>
    <n v="13"/>
    <n v="44"/>
    <n v="46.808510638297875"/>
    <n v="18"/>
    <n v="33.333333333333329"/>
    <n v="41.891891891891895"/>
    <n v="11"/>
  </r>
  <r>
    <x v="28"/>
    <s v="10KD"/>
    <s v="White - British"/>
    <s v="C"/>
    <s v="Concern - Commmunication &amp; Interaction"/>
    <s v="N"/>
    <x v="0"/>
    <x v="0"/>
    <n v="116"/>
    <s v="Exceeding"/>
    <n v="8"/>
    <n v="13"/>
    <n v="11"/>
    <n v="15"/>
    <n v="6"/>
    <n v="3"/>
    <n v="20"/>
    <n v="5"/>
    <n v="5.5"/>
    <n v="49"/>
    <n v="76.5625"/>
    <n v="13"/>
    <n v="65"/>
    <n v="16"/>
    <n v="33"/>
    <m/>
    <n v="16"/>
    <n v="16"/>
    <n v="17"/>
    <n v="14"/>
    <n v="60"/>
    <n v="63.829787234042556"/>
    <n v="36"/>
    <n v="66.666666666666657"/>
    <n v="64.86486486486487"/>
    <n v="10"/>
  </r>
  <r>
    <x v="29"/>
    <s v="10SG"/>
    <s v="White - British"/>
    <s v="C"/>
    <s v="Social, Emotional and Mental Health"/>
    <s v="N"/>
    <x v="0"/>
    <x v="0"/>
    <s v=""/>
    <s v="Working towards"/>
    <n v="9"/>
    <m/>
    <m/>
    <m/>
    <m/>
    <m/>
    <m/>
    <m/>
    <n v="0"/>
    <n v="0"/>
    <n v="0"/>
    <m/>
    <n v="0"/>
    <m/>
    <m/>
    <m/>
    <m/>
    <m/>
    <m/>
    <m/>
    <n v="34"/>
    <n v="36.170212765957451"/>
    <n v="7"/>
    <n v="12.962962962962962"/>
    <n v="27.702702702702702"/>
    <n v="5"/>
  </r>
  <r>
    <x v="30"/>
    <s v="10GA"/>
    <s v="White and Asian"/>
    <s v="N"/>
    <s v=""/>
    <s v="N"/>
    <x v="0"/>
    <x v="0"/>
    <n v="114"/>
    <s v="On track"/>
    <n v="8"/>
    <n v="16"/>
    <n v="8"/>
    <n v="14"/>
    <n v="6"/>
    <n v="4"/>
    <n v="18"/>
    <n v="3"/>
    <n v="4.5"/>
    <n v="45"/>
    <n v="70.3125"/>
    <n v="12"/>
    <n v="60"/>
    <n v="13"/>
    <n v="27"/>
    <n v="15"/>
    <n v="14"/>
    <n v="15"/>
    <n v="16"/>
    <n v="18"/>
    <n v="45"/>
    <n v="47.872340425531917"/>
    <n v="26"/>
    <n v="48.148148148148145"/>
    <n v="47.972972972972968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7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:B20" firstHeaderRow="1" firstDataRow="1" firstDataCol="1"/>
  <pivotFields count="3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sd="0" x="8"/>
        <item sd="0" x="1"/>
        <item sd="0" x="6"/>
        <item sd="0" x="7"/>
        <item sd="0" x="12"/>
        <item sd="0" x="2"/>
        <item sd="0" x="16"/>
        <item sd="0" x="15"/>
        <item sd="0" x="10"/>
        <item sd="0" x="4"/>
        <item sd="0" x="9"/>
        <item sd="0" x="13"/>
        <item sd="0" x="17"/>
        <item sd="0" x="5"/>
        <item sd="0" x="11"/>
        <item sd="0" x="0"/>
        <item sd="0" x="14"/>
        <item sd="0" x="3"/>
        <item t="default" sd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8"/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Average of Total %" fld="34" subtotal="average" baseField="8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7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42" firstHeaderRow="1" firstDataRow="1" firstDataCol="1"/>
  <pivotFields count="36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5"/>
        <item x="2"/>
        <item x="4"/>
        <item x="1"/>
        <item x="0"/>
        <item x="6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0"/>
    <field x="0"/>
  </rowFields>
  <rowItems count="39">
    <i>
      <x/>
    </i>
    <i r="1">
      <x v="12"/>
    </i>
    <i r="1">
      <x v="24"/>
    </i>
    <i>
      <x v="1"/>
    </i>
    <i r="1">
      <x v="3"/>
    </i>
    <i r="1">
      <x v="9"/>
    </i>
    <i r="1">
      <x v="10"/>
    </i>
    <i r="1">
      <x v="25"/>
    </i>
    <i>
      <x v="2"/>
    </i>
    <i r="1">
      <x v="5"/>
    </i>
    <i r="1">
      <x v="17"/>
    </i>
    <i r="1">
      <x v="22"/>
    </i>
    <i r="1">
      <x v="26"/>
    </i>
    <i>
      <x v="3"/>
    </i>
    <i r="1">
      <x v="1"/>
    </i>
    <i r="1">
      <x v="2"/>
    </i>
    <i r="1">
      <x v="14"/>
    </i>
    <i r="1">
      <x v="15"/>
    </i>
    <i r="1">
      <x v="27"/>
    </i>
    <i>
      <x v="4"/>
    </i>
    <i r="1">
      <x/>
    </i>
    <i r="1">
      <x v="6"/>
    </i>
    <i r="1">
      <x v="7"/>
    </i>
    <i r="1">
      <x v="8"/>
    </i>
    <i r="1">
      <x v="11"/>
    </i>
    <i r="1">
      <x v="13"/>
    </i>
    <i r="1">
      <x v="16"/>
    </i>
    <i r="1">
      <x v="18"/>
    </i>
    <i r="1">
      <x v="19"/>
    </i>
    <i r="1">
      <x v="20"/>
    </i>
    <i r="1">
      <x v="21"/>
    </i>
    <i r="1">
      <x v="23"/>
    </i>
    <i r="1">
      <x v="28"/>
    </i>
    <i r="1">
      <x v="30"/>
    </i>
    <i>
      <x v="5"/>
    </i>
    <i r="1">
      <x v="29"/>
    </i>
    <i>
      <x v="6"/>
    </i>
    <i r="1">
      <x v="4"/>
    </i>
    <i t="grand">
      <x/>
    </i>
  </rowItems>
  <colItems count="1">
    <i/>
  </colItems>
  <dataFields count="1">
    <dataField name="Average of Remote tasks complete" fld="35" subtotal="average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76" dataOnRows="1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2">
  <location ref="A1:D5" firstHeaderRow="1" firstDataRow="3" firstDataCol="1"/>
  <pivotFields count="36"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 defaultSubtotal="0"/>
    <pivotField showAll="0" defaultSubtotal="0">
      <items count="2">
        <item sd="0" x="0"/>
        <item sd="0" x="1"/>
      </items>
    </pivotField>
    <pivotField axis="axisCol" showAll="0" defaultSubtotal="0">
      <items count="2">
        <item sd="0" x="0"/>
        <item sd="0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</pivotFields>
  <rowFields count="1">
    <field x="-2"/>
  </rowFields>
  <rowItems count="2">
    <i>
      <x/>
    </i>
    <i i="1">
      <x v="1"/>
    </i>
  </rowItems>
  <colFields count="2">
    <field x="7"/>
    <field x="0"/>
  </colFields>
  <colItems count="3">
    <i>
      <x/>
    </i>
    <i>
      <x v="1"/>
    </i>
    <i t="grand">
      <x/>
    </i>
  </colItems>
  <dataFields count="2">
    <dataField name="Average of paper 1 %" fld="31" subtotal="average" baseField="0" baseItem="0"/>
    <dataField name="Average of paper 2 %" fld="33" subtotal="average" baseField="0" baseItem="0"/>
  </dataFields>
  <chartFormats count="33">
    <chartFormat chart="1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7" count="1" selected="0">
            <x v="0"/>
          </reference>
        </references>
      </pivotArea>
    </chartFormat>
    <chartFormat chart="1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7" count="1" selected="0">
            <x v="0"/>
          </reference>
        </references>
      </pivotArea>
    </chartFormat>
    <chartFormat chart="1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7" count="1" selected="0">
            <x v="0"/>
          </reference>
        </references>
      </pivotArea>
    </chartFormat>
    <chartFormat chart="1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7" count="1" selected="0">
            <x v="0"/>
          </reference>
        </references>
      </pivotArea>
    </chartFormat>
    <chartFormat chart="1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7" count="1" selected="0">
            <x v="0"/>
          </reference>
        </references>
      </pivotArea>
    </chartFormat>
    <chartFormat chart="1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7" count="1" selected="0">
            <x v="0"/>
          </reference>
        </references>
      </pivotArea>
    </chartFormat>
    <chartFormat chart="1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7" count="1" selected="0">
            <x v="0"/>
          </reference>
        </references>
      </pivotArea>
    </chartFormat>
    <chartFormat chart="1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7" count="1" selected="0">
            <x v="0"/>
          </reference>
        </references>
      </pivotArea>
    </chartFormat>
    <chartFormat chart="1" format="8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7" count="1" selected="0">
            <x v="0"/>
          </reference>
        </references>
      </pivotArea>
    </chartFormat>
    <chartFormat chart="1" format="9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7" count="1" selected="0">
            <x v="0"/>
          </reference>
        </references>
      </pivotArea>
    </chartFormat>
    <chartFormat chart="1" format="9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7" count="1" selected="0">
            <x v="0"/>
          </reference>
        </references>
      </pivotArea>
    </chartFormat>
    <chartFormat chart="1" format="9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7" count="1" selected="0">
            <x v="0"/>
          </reference>
        </references>
      </pivotArea>
    </chartFormat>
    <chartFormat chart="1" format="9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7" count="1" selected="0">
            <x v="0"/>
          </reference>
        </references>
      </pivotArea>
    </chartFormat>
    <chartFormat chart="1" format="9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7" count="1" selected="0">
            <x v="0"/>
          </reference>
        </references>
      </pivotArea>
    </chartFormat>
    <chartFormat chart="1" format="9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7" count="1" selected="0">
            <x v="0"/>
          </reference>
        </references>
      </pivotArea>
    </chartFormat>
    <chartFormat chart="1" format="9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7" count="1" selected="0">
            <x v="0"/>
          </reference>
        </references>
      </pivotArea>
    </chartFormat>
    <chartFormat chart="1" format="9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3"/>
          </reference>
          <reference field="7" count="1" selected="0">
            <x v="0"/>
          </reference>
        </references>
      </pivotArea>
    </chartFormat>
    <chartFormat chart="1" format="9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4"/>
          </reference>
          <reference field="7" count="1" selected="0">
            <x v="0"/>
          </reference>
        </references>
      </pivotArea>
    </chartFormat>
    <chartFormat chart="1" format="9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7" count="1" selected="0">
            <x v="0"/>
          </reference>
        </references>
      </pivotArea>
    </chartFormat>
    <chartFormat chart="1" format="10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7"/>
          </reference>
          <reference field="7" count="1" selected="0">
            <x v="0"/>
          </reference>
        </references>
      </pivotArea>
    </chartFormat>
    <chartFormat chart="1" format="10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8"/>
          </reference>
          <reference field="7" count="1" selected="0">
            <x v="0"/>
          </reference>
        </references>
      </pivotArea>
    </chartFormat>
    <chartFormat chart="1" format="10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7" count="1" selected="0">
            <x v="0"/>
          </reference>
        </references>
      </pivotArea>
    </chartFormat>
    <chartFormat chart="1" format="10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0"/>
          </reference>
          <reference field="7" count="1" selected="0">
            <x v="0"/>
          </reference>
        </references>
      </pivotArea>
    </chartFormat>
    <chartFormat chart="1" format="10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7" count="1" selected="0">
            <x v="1"/>
          </reference>
        </references>
      </pivotArea>
    </chartFormat>
    <chartFormat chart="1" format="10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7" count="1" selected="0">
            <x v="1"/>
          </reference>
        </references>
      </pivotArea>
    </chartFormat>
    <chartFormat chart="1" format="10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7" count="1" selected="0">
            <x v="1"/>
          </reference>
        </references>
      </pivotArea>
    </chartFormat>
    <chartFormat chart="1" format="10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7" count="1" selected="0">
            <x v="1"/>
          </reference>
        </references>
      </pivotArea>
    </chartFormat>
    <chartFormat chart="1" format="10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7" count="1" selected="0">
            <x v="1"/>
          </reference>
        </references>
      </pivotArea>
    </chartFormat>
    <chartFormat chart="1" format="10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7" count="1" selected="0">
            <x v="0"/>
          </reference>
        </references>
      </pivotArea>
    </chartFormat>
    <chartFormat chart="1" format="11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7" count="1" selected="0">
            <x v="0"/>
          </reference>
        </references>
      </pivotArea>
    </chartFormat>
    <chartFormat chart="1" format="11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7" count="1" selected="0">
            <x v="0"/>
          </reference>
        </references>
      </pivotArea>
    </chartFormat>
    <chartFormat chart="1" format="11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11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75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2">
  <location ref="A4:G12" firstHeaderRow="0" firstDataRow="1" firstDataCol="1"/>
  <pivotFields count="3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sd="0" x="5"/>
        <item sd="0" x="2"/>
        <item sd="0" x="4"/>
        <item sd="0" x="1"/>
        <item sd="0" x="0"/>
        <item sd="0" x="6"/>
        <item sd="0" x="3"/>
        <item t="default" sd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0"/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Average of remote 1 - cc and tectonics x/40" fld="24" subtotal="average" baseField="7" baseItem="1"/>
    <dataField name="Average of remote 2 - development x/20" fld="25" subtotal="average" baseField="7" baseItem="1"/>
    <dataField name="Average of remote 3 - tropical storms x/20" fld="26" subtotal="average" baseField="7" baseItem="1"/>
    <dataField name="Average of Remote 4 - Uk rivers and  Geology" fld="27" subtotal="average" baseField="7" baseItem="0"/>
    <dataField name="Average of Remote 5 - Urbanisation" fld="28" subtotal="average" baseField="7" baseItem="0"/>
    <dataField name="Average of Remote 6 - Globalisation" fld="29" subtotal="average" baseField="7" baseItem="0"/>
  </dataFields>
  <formats count="4">
    <format dxfId="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0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2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3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7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:C11" firstHeaderRow="0" firstDataRow="1" firstDataCol="1"/>
  <pivotFields count="3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axis="axisRow" showAll="0">
      <items count="10">
        <item sd="0" x="5"/>
        <item sd="0" x="7"/>
        <item sd="0" x="4"/>
        <item sd="0" x="2"/>
        <item sd="0" x="8"/>
        <item sd="0" x="3"/>
        <item sd="0" x="0"/>
        <item sd="0" x="6"/>
        <item sd="0" x="1"/>
        <item t="default" sd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</pivotFields>
  <rowFields count="2">
    <field x="2"/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paper 1 %" fld="31" subtotal="average" baseField="2" baseItem="0"/>
    <dataField name="Average of paper 2 %" fld="33" subtotal="average" baseField="2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46"/>
  <sheetViews>
    <sheetView zoomScale="80" zoomScaleNormal="80" workbookViewId="0">
      <pane xSplit="2" ySplit="3" topLeftCell="C9" activePane="bottomRight" state="frozen"/>
      <selection activeCell="X40" sqref="X40"/>
      <selection pane="topRight" activeCell="X40" sqref="X40"/>
      <selection pane="bottomLeft" activeCell="X40" sqref="X40"/>
      <selection pane="bottomRight" activeCell="H30" sqref="H30"/>
    </sheetView>
  </sheetViews>
  <sheetFormatPr defaultRowHeight="14.4" x14ac:dyDescent="0.3"/>
  <cols>
    <col min="1" max="1" width="4.33203125" customWidth="1"/>
    <col min="2" max="2" width="29" customWidth="1"/>
    <col min="3" max="3" width="7.109375" bestFit="1" customWidth="1"/>
    <col min="4" max="4" width="23.88671875" customWidth="1"/>
    <col min="5" max="5" width="4.109375" customWidth="1"/>
    <col min="6" max="6" width="7.44140625" customWidth="1"/>
    <col min="7" max="10" width="4.109375" customWidth="1"/>
    <col min="11" max="11" width="10.44140625" customWidth="1"/>
    <col min="12" max="21" width="4.109375" customWidth="1"/>
    <col min="22" max="22" width="3.88671875" customWidth="1"/>
    <col min="23" max="23" width="4" customWidth="1"/>
    <col min="24" max="24" width="3.88671875" customWidth="1"/>
    <col min="25" max="25" width="5.44140625" customWidth="1"/>
    <col min="26" max="37" width="3.88671875" customWidth="1"/>
  </cols>
  <sheetData>
    <row r="2" spans="2:37" ht="7.5" customHeight="1" x14ac:dyDescent="0.3"/>
    <row r="3" spans="2:37" ht="81.599999999999994" customHeight="1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20</v>
      </c>
      <c r="Y3" s="1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2" t="s">
        <v>30</v>
      </c>
      <c r="AH3" s="2" t="s">
        <v>31</v>
      </c>
      <c r="AI3" s="2" t="s">
        <v>32</v>
      </c>
      <c r="AJ3" s="2" t="s">
        <v>33</v>
      </c>
      <c r="AK3" s="2" t="s">
        <v>34</v>
      </c>
    </row>
    <row r="4" spans="2:37" ht="14.25" customHeight="1" thickBot="1" x14ac:dyDescent="0.35">
      <c r="B4" s="3" t="s">
        <v>35</v>
      </c>
      <c r="C4" s="3" t="s">
        <v>36</v>
      </c>
      <c r="D4" s="3" t="s">
        <v>37</v>
      </c>
      <c r="E4" s="3" t="s">
        <v>38</v>
      </c>
      <c r="F4" s="4" t="s">
        <v>39</v>
      </c>
      <c r="G4" s="4" t="s">
        <v>38</v>
      </c>
      <c r="H4" s="4" t="s">
        <v>38</v>
      </c>
      <c r="I4" s="4" t="s">
        <v>39</v>
      </c>
      <c r="J4" s="4">
        <v>122</v>
      </c>
      <c r="K4" s="4" t="s">
        <v>40</v>
      </c>
      <c r="L4" s="5">
        <v>8</v>
      </c>
      <c r="M4" s="4">
        <v>14</v>
      </c>
      <c r="N4" s="4">
        <v>12</v>
      </c>
      <c r="O4" s="4">
        <v>15</v>
      </c>
      <c r="P4" s="4">
        <v>6</v>
      </c>
      <c r="Q4" s="4">
        <v>3</v>
      </c>
      <c r="R4" s="4">
        <v>13</v>
      </c>
      <c r="S4" s="4">
        <v>2</v>
      </c>
      <c r="T4" s="4">
        <v>4</v>
      </c>
      <c r="U4" s="4">
        <v>39</v>
      </c>
      <c r="V4" s="4">
        <v>60.9375</v>
      </c>
      <c r="W4" s="6">
        <v>15</v>
      </c>
      <c r="X4">
        <f t="shared" ref="X4:X34" si="0">SUM(W4/20)*100</f>
        <v>75</v>
      </c>
      <c r="Y4" s="7">
        <v>18</v>
      </c>
      <c r="Z4" s="8">
        <v>35</v>
      </c>
      <c r="AA4">
        <v>19</v>
      </c>
      <c r="AB4">
        <v>19</v>
      </c>
      <c r="AC4">
        <v>17</v>
      </c>
      <c r="AD4">
        <v>17</v>
      </c>
      <c r="AE4">
        <v>18</v>
      </c>
      <c r="AF4">
        <v>56</v>
      </c>
      <c r="AG4">
        <f t="shared" ref="AG4:AG34" si="1">SUM(AF4/94)*100</f>
        <v>59.574468085106382</v>
      </c>
      <c r="AH4">
        <v>42</v>
      </c>
      <c r="AI4">
        <f t="shared" ref="AI4:AI34" si="2">SUM(AH4/54)*100</f>
        <v>77.777777777777786</v>
      </c>
      <c r="AJ4">
        <f t="shared" ref="AJ4:AJ34" si="3">SUM((AF4+AH4)/148)*100</f>
        <v>66.21621621621621</v>
      </c>
      <c r="AK4">
        <f>COUNT(Z4:AJ4)</f>
        <v>11</v>
      </c>
    </row>
    <row r="5" spans="2:37" ht="14.25" customHeight="1" thickBot="1" x14ac:dyDescent="0.35">
      <c r="B5" s="9" t="s">
        <v>41</v>
      </c>
      <c r="C5" s="9" t="s">
        <v>42</v>
      </c>
      <c r="D5" s="9" t="s">
        <v>43</v>
      </c>
      <c r="E5" s="9" t="s">
        <v>38</v>
      </c>
      <c r="F5" s="10" t="s">
        <v>39</v>
      </c>
      <c r="G5" s="10" t="s">
        <v>38</v>
      </c>
      <c r="H5" s="10" t="s">
        <v>38</v>
      </c>
      <c r="I5" s="10" t="s">
        <v>44</v>
      </c>
      <c r="J5" s="10">
        <v>89</v>
      </c>
      <c r="K5" s="10" t="s">
        <v>40</v>
      </c>
      <c r="L5" s="11">
        <v>7</v>
      </c>
      <c r="M5" s="10"/>
      <c r="N5" s="10">
        <v>5</v>
      </c>
      <c r="O5" s="10">
        <v>9</v>
      </c>
      <c r="P5" s="10">
        <v>4</v>
      </c>
      <c r="Q5" s="10">
        <v>2</v>
      </c>
      <c r="R5" s="10">
        <v>10</v>
      </c>
      <c r="S5" s="10">
        <v>0</v>
      </c>
      <c r="T5" s="10">
        <v>2</v>
      </c>
      <c r="U5" s="10">
        <v>25</v>
      </c>
      <c r="V5" s="10">
        <v>39.0625</v>
      </c>
      <c r="W5" s="12">
        <v>10</v>
      </c>
      <c r="X5">
        <f t="shared" si="0"/>
        <v>50</v>
      </c>
      <c r="Y5" s="13">
        <v>12</v>
      </c>
      <c r="Z5" s="8"/>
      <c r="AB5">
        <v>17</v>
      </c>
      <c r="AC5">
        <v>16</v>
      </c>
      <c r="AE5">
        <v>11</v>
      </c>
      <c r="AF5">
        <v>21</v>
      </c>
      <c r="AG5">
        <f t="shared" si="1"/>
        <v>22.340425531914892</v>
      </c>
      <c r="AH5">
        <v>16</v>
      </c>
      <c r="AI5">
        <f t="shared" si="2"/>
        <v>29.629629629629626</v>
      </c>
      <c r="AJ5">
        <f t="shared" si="3"/>
        <v>25</v>
      </c>
      <c r="AK5">
        <f t="shared" ref="AK5:AK34" si="4">COUNT(Z5:AJ5)</f>
        <v>8</v>
      </c>
    </row>
    <row r="6" spans="2:37" ht="14.25" customHeight="1" thickBot="1" x14ac:dyDescent="0.35">
      <c r="B6" s="3" t="s">
        <v>45</v>
      </c>
      <c r="C6" s="3" t="s">
        <v>42</v>
      </c>
      <c r="D6" s="3" t="s">
        <v>46</v>
      </c>
      <c r="E6" s="3" t="s">
        <v>38</v>
      </c>
      <c r="F6" s="4" t="s">
        <v>39</v>
      </c>
      <c r="G6" s="4" t="s">
        <v>38</v>
      </c>
      <c r="H6" s="4" t="s">
        <v>38</v>
      </c>
      <c r="I6" s="4" t="s">
        <v>39</v>
      </c>
      <c r="J6" s="4">
        <v>102</v>
      </c>
      <c r="K6" s="4" t="s">
        <v>40</v>
      </c>
      <c r="L6" s="5">
        <v>7</v>
      </c>
      <c r="M6" s="4">
        <v>11</v>
      </c>
      <c r="N6" s="4">
        <v>7</v>
      </c>
      <c r="O6" s="4">
        <v>8</v>
      </c>
      <c r="P6" s="4">
        <v>2</v>
      </c>
      <c r="Q6" s="4">
        <v>2</v>
      </c>
      <c r="R6" s="4">
        <v>6</v>
      </c>
      <c r="S6" s="4">
        <v>4</v>
      </c>
      <c r="T6" s="4">
        <v>3</v>
      </c>
      <c r="U6" s="4">
        <v>22</v>
      </c>
      <c r="V6" s="4">
        <v>34.375</v>
      </c>
      <c r="W6" s="6">
        <v>9</v>
      </c>
      <c r="X6">
        <f t="shared" si="0"/>
        <v>45</v>
      </c>
      <c r="Y6" s="7">
        <v>9</v>
      </c>
      <c r="Z6" s="8">
        <v>17</v>
      </c>
      <c r="AA6">
        <v>20</v>
      </c>
      <c r="AB6">
        <v>12</v>
      </c>
      <c r="AE6">
        <v>13</v>
      </c>
      <c r="AF6">
        <v>31</v>
      </c>
      <c r="AG6">
        <f t="shared" si="1"/>
        <v>32.978723404255319</v>
      </c>
      <c r="AH6">
        <v>20</v>
      </c>
      <c r="AI6">
        <f t="shared" si="2"/>
        <v>37.037037037037038</v>
      </c>
      <c r="AJ6">
        <f t="shared" si="3"/>
        <v>34.45945945945946</v>
      </c>
      <c r="AK6">
        <f t="shared" si="4"/>
        <v>9</v>
      </c>
    </row>
    <row r="7" spans="2:37" ht="14.25" customHeight="1" thickBot="1" x14ac:dyDescent="0.35">
      <c r="B7" s="9" t="s">
        <v>47</v>
      </c>
      <c r="C7" s="9" t="s">
        <v>36</v>
      </c>
      <c r="D7" s="9" t="s">
        <v>48</v>
      </c>
      <c r="E7" s="9" t="s">
        <v>38</v>
      </c>
      <c r="F7" s="10" t="s">
        <v>39</v>
      </c>
      <c r="G7" s="10" t="s">
        <v>38</v>
      </c>
      <c r="H7" s="10" t="s">
        <v>38</v>
      </c>
      <c r="I7" s="10" t="s">
        <v>39</v>
      </c>
      <c r="J7" s="10" t="s">
        <v>39</v>
      </c>
      <c r="K7" s="10" t="s">
        <v>40</v>
      </c>
      <c r="L7" s="11">
        <v>5</v>
      </c>
      <c r="M7" s="10">
        <v>15</v>
      </c>
      <c r="N7" s="10"/>
      <c r="O7" s="10">
        <v>9</v>
      </c>
      <c r="P7" s="10">
        <v>3</v>
      </c>
      <c r="Q7" s="10">
        <v>2</v>
      </c>
      <c r="R7" s="10">
        <v>13</v>
      </c>
      <c r="S7" s="10">
        <v>0</v>
      </c>
      <c r="T7" s="10">
        <v>1.5</v>
      </c>
      <c r="U7" s="10">
        <v>27</v>
      </c>
      <c r="V7" s="10">
        <v>42.1875</v>
      </c>
      <c r="W7" s="8"/>
      <c r="X7">
        <f t="shared" si="0"/>
        <v>0</v>
      </c>
      <c r="Z7" s="8">
        <v>33</v>
      </c>
      <c r="AA7">
        <v>20</v>
      </c>
      <c r="AB7">
        <v>17</v>
      </c>
      <c r="AC7">
        <v>19</v>
      </c>
      <c r="AD7">
        <v>16</v>
      </c>
      <c r="AE7">
        <v>15</v>
      </c>
      <c r="AF7">
        <v>53</v>
      </c>
      <c r="AG7">
        <f t="shared" si="1"/>
        <v>56.38297872340425</v>
      </c>
      <c r="AH7">
        <v>35</v>
      </c>
      <c r="AI7">
        <f t="shared" si="2"/>
        <v>64.81481481481481</v>
      </c>
      <c r="AJ7">
        <f t="shared" si="3"/>
        <v>59.45945945945946</v>
      </c>
      <c r="AK7">
        <f t="shared" si="4"/>
        <v>11</v>
      </c>
    </row>
    <row r="8" spans="2:37" ht="14.25" customHeight="1" thickBot="1" x14ac:dyDescent="0.35">
      <c r="B8" s="3" t="s">
        <v>49</v>
      </c>
      <c r="C8" s="3" t="s">
        <v>50</v>
      </c>
      <c r="D8" s="3" t="s">
        <v>51</v>
      </c>
      <c r="E8" s="3" t="s">
        <v>38</v>
      </c>
      <c r="F8" s="4" t="s">
        <v>39</v>
      </c>
      <c r="G8" s="4" t="s">
        <v>38</v>
      </c>
      <c r="H8" s="4" t="s">
        <v>44</v>
      </c>
      <c r="I8" s="4" t="s">
        <v>39</v>
      </c>
      <c r="J8" s="4" t="s">
        <v>39</v>
      </c>
      <c r="K8" s="4" t="s">
        <v>39</v>
      </c>
      <c r="L8" s="4" t="s">
        <v>39</v>
      </c>
      <c r="M8" s="4" t="s">
        <v>52</v>
      </c>
      <c r="N8" s="4">
        <v>9</v>
      </c>
      <c r="O8" s="4">
        <v>11</v>
      </c>
      <c r="P8" s="4">
        <v>2</v>
      </c>
      <c r="Q8" s="4">
        <v>1</v>
      </c>
      <c r="R8" s="4">
        <v>4</v>
      </c>
      <c r="S8" s="4">
        <v>0</v>
      </c>
      <c r="T8" s="4">
        <v>1</v>
      </c>
      <c r="U8" s="4">
        <v>18</v>
      </c>
      <c r="V8" s="4">
        <v>28.125</v>
      </c>
      <c r="W8" s="6">
        <v>10</v>
      </c>
      <c r="X8">
        <f t="shared" si="0"/>
        <v>50</v>
      </c>
      <c r="Y8" s="7">
        <v>12</v>
      </c>
      <c r="Z8" s="8">
        <v>23</v>
      </c>
      <c r="AA8">
        <v>12</v>
      </c>
      <c r="AB8">
        <v>6</v>
      </c>
      <c r="AC8">
        <v>14</v>
      </c>
      <c r="AF8">
        <v>28</v>
      </c>
      <c r="AG8">
        <f t="shared" si="1"/>
        <v>29.787234042553191</v>
      </c>
      <c r="AH8">
        <v>22</v>
      </c>
      <c r="AI8">
        <f t="shared" si="2"/>
        <v>40.74074074074074</v>
      </c>
      <c r="AJ8">
        <f t="shared" si="3"/>
        <v>33.783783783783782</v>
      </c>
      <c r="AK8">
        <f t="shared" si="4"/>
        <v>9</v>
      </c>
    </row>
    <row r="9" spans="2:37" ht="14.25" customHeight="1" thickBot="1" x14ac:dyDescent="0.35">
      <c r="B9" s="9" t="s">
        <v>53</v>
      </c>
      <c r="C9" s="9" t="s">
        <v>54</v>
      </c>
      <c r="D9" s="9" t="s">
        <v>55</v>
      </c>
      <c r="E9" s="9" t="s">
        <v>38</v>
      </c>
      <c r="F9" s="10" t="s">
        <v>39</v>
      </c>
      <c r="G9" s="10" t="s">
        <v>38</v>
      </c>
      <c r="H9" s="10" t="s">
        <v>44</v>
      </c>
      <c r="I9" s="10" t="s">
        <v>39</v>
      </c>
      <c r="J9" s="10" t="s">
        <v>39</v>
      </c>
      <c r="K9" s="10" t="s">
        <v>40</v>
      </c>
      <c r="L9" s="11">
        <v>6</v>
      </c>
      <c r="M9" s="10">
        <v>14</v>
      </c>
      <c r="N9" s="10">
        <v>7</v>
      </c>
      <c r="O9" s="10">
        <v>7</v>
      </c>
      <c r="P9" s="10">
        <v>4</v>
      </c>
      <c r="Q9" s="10">
        <v>2</v>
      </c>
      <c r="R9" s="10">
        <v>10</v>
      </c>
      <c r="S9" s="10">
        <v>4</v>
      </c>
      <c r="T9" s="10">
        <v>4</v>
      </c>
      <c r="U9" s="10">
        <v>27</v>
      </c>
      <c r="V9" s="10">
        <v>42.1875</v>
      </c>
      <c r="W9" s="12">
        <v>12</v>
      </c>
      <c r="X9">
        <f t="shared" si="0"/>
        <v>60</v>
      </c>
      <c r="Y9" s="14">
        <v>11</v>
      </c>
      <c r="Z9" s="8">
        <v>22</v>
      </c>
      <c r="AA9">
        <v>9</v>
      </c>
      <c r="AF9">
        <v>48</v>
      </c>
      <c r="AG9">
        <f t="shared" si="1"/>
        <v>51.063829787234042</v>
      </c>
      <c r="AH9">
        <v>29</v>
      </c>
      <c r="AI9">
        <f t="shared" si="2"/>
        <v>53.703703703703709</v>
      </c>
      <c r="AJ9">
        <f t="shared" si="3"/>
        <v>52.027027027027032</v>
      </c>
      <c r="AK9">
        <f t="shared" si="4"/>
        <v>7</v>
      </c>
    </row>
    <row r="10" spans="2:37" ht="14.25" customHeight="1" thickBot="1" x14ac:dyDescent="0.35">
      <c r="B10" s="3" t="s">
        <v>56</v>
      </c>
      <c r="C10" s="3" t="s">
        <v>36</v>
      </c>
      <c r="D10" s="3" t="s">
        <v>48</v>
      </c>
      <c r="E10" s="3" t="s">
        <v>38</v>
      </c>
      <c r="F10" s="4" t="s">
        <v>39</v>
      </c>
      <c r="G10" s="4" t="s">
        <v>38</v>
      </c>
      <c r="H10" s="4" t="s">
        <v>38</v>
      </c>
      <c r="I10" s="4" t="s">
        <v>39</v>
      </c>
      <c r="J10" s="4">
        <v>109</v>
      </c>
      <c r="K10" s="4" t="s">
        <v>40</v>
      </c>
      <c r="L10" s="5">
        <v>8</v>
      </c>
      <c r="M10" s="4">
        <v>17</v>
      </c>
      <c r="N10" s="4">
        <v>7</v>
      </c>
      <c r="O10" s="4">
        <v>17</v>
      </c>
      <c r="P10" s="4">
        <v>5</v>
      </c>
      <c r="Q10" s="4">
        <v>3</v>
      </c>
      <c r="R10" s="4">
        <v>14</v>
      </c>
      <c r="S10" s="4">
        <v>5</v>
      </c>
      <c r="T10" s="4">
        <v>5</v>
      </c>
      <c r="U10" s="4">
        <v>44</v>
      </c>
      <c r="V10" s="4">
        <v>68.75</v>
      </c>
      <c r="W10" s="6">
        <v>9</v>
      </c>
      <c r="X10">
        <f t="shared" si="0"/>
        <v>45</v>
      </c>
      <c r="Y10" s="7">
        <v>15</v>
      </c>
      <c r="Z10" s="8">
        <v>29</v>
      </c>
      <c r="AA10">
        <v>18</v>
      </c>
      <c r="AB10">
        <v>18</v>
      </c>
      <c r="AC10">
        <v>15</v>
      </c>
      <c r="AD10">
        <v>13</v>
      </c>
      <c r="AE10">
        <v>15</v>
      </c>
      <c r="AF10">
        <v>56</v>
      </c>
      <c r="AG10">
        <f t="shared" si="1"/>
        <v>59.574468085106382</v>
      </c>
      <c r="AH10">
        <v>34</v>
      </c>
      <c r="AI10">
        <f t="shared" si="2"/>
        <v>62.962962962962962</v>
      </c>
      <c r="AJ10">
        <f t="shared" si="3"/>
        <v>60.810810810810814</v>
      </c>
      <c r="AK10">
        <f t="shared" si="4"/>
        <v>11</v>
      </c>
    </row>
    <row r="11" spans="2:37" ht="14.25" customHeight="1" thickBot="1" x14ac:dyDescent="0.35">
      <c r="B11" s="9" t="s">
        <v>57</v>
      </c>
      <c r="C11" s="9" t="s">
        <v>58</v>
      </c>
      <c r="D11" s="9" t="s">
        <v>48</v>
      </c>
      <c r="E11" s="9" t="s">
        <v>38</v>
      </c>
      <c r="F11" s="10" t="s">
        <v>39</v>
      </c>
      <c r="G11" s="10" t="s">
        <v>38</v>
      </c>
      <c r="H11" s="10" t="s">
        <v>38</v>
      </c>
      <c r="I11" s="10" t="s">
        <v>39</v>
      </c>
      <c r="J11" s="10">
        <v>116</v>
      </c>
      <c r="K11" s="10" t="s">
        <v>40</v>
      </c>
      <c r="L11" s="11">
        <v>8</v>
      </c>
      <c r="M11" s="10">
        <v>16</v>
      </c>
      <c r="N11" s="10">
        <v>8</v>
      </c>
      <c r="O11" s="10">
        <v>17</v>
      </c>
      <c r="P11" s="10">
        <v>5</v>
      </c>
      <c r="Q11" s="10">
        <v>3</v>
      </c>
      <c r="R11" s="10">
        <v>13</v>
      </c>
      <c r="S11" s="10">
        <v>6</v>
      </c>
      <c r="T11" s="10">
        <v>5.5</v>
      </c>
      <c r="U11" s="10">
        <v>44</v>
      </c>
      <c r="V11" s="10">
        <v>68.75</v>
      </c>
      <c r="W11" s="12">
        <v>12</v>
      </c>
      <c r="X11">
        <f t="shared" si="0"/>
        <v>60</v>
      </c>
      <c r="Y11" s="13">
        <v>13</v>
      </c>
      <c r="Z11" s="8">
        <v>33</v>
      </c>
      <c r="AA11">
        <v>19</v>
      </c>
      <c r="AB11">
        <v>16</v>
      </c>
      <c r="AC11">
        <v>18</v>
      </c>
      <c r="AD11">
        <v>20</v>
      </c>
      <c r="AE11">
        <v>20</v>
      </c>
      <c r="AF11">
        <v>74</v>
      </c>
      <c r="AG11">
        <f t="shared" si="1"/>
        <v>78.723404255319153</v>
      </c>
      <c r="AH11">
        <v>48</v>
      </c>
      <c r="AI11">
        <f t="shared" si="2"/>
        <v>88.888888888888886</v>
      </c>
      <c r="AJ11">
        <f t="shared" si="3"/>
        <v>82.432432432432435</v>
      </c>
      <c r="AK11">
        <f t="shared" si="4"/>
        <v>11</v>
      </c>
    </row>
    <row r="12" spans="2:37" ht="14.25" customHeight="1" thickBot="1" x14ac:dyDescent="0.35">
      <c r="B12" s="3" t="s">
        <v>59</v>
      </c>
      <c r="C12" s="3" t="s">
        <v>42</v>
      </c>
      <c r="D12" s="3" t="s">
        <v>48</v>
      </c>
      <c r="E12" s="3" t="s">
        <v>38</v>
      </c>
      <c r="F12" s="4" t="s">
        <v>39</v>
      </c>
      <c r="G12" s="4" t="s">
        <v>38</v>
      </c>
      <c r="H12" s="4" t="s">
        <v>38</v>
      </c>
      <c r="I12" s="4" t="s">
        <v>39</v>
      </c>
      <c r="J12" s="4">
        <v>102</v>
      </c>
      <c r="K12" s="4" t="s">
        <v>40</v>
      </c>
      <c r="L12" s="5">
        <v>8</v>
      </c>
      <c r="M12" s="4">
        <v>18</v>
      </c>
      <c r="N12" s="4">
        <v>12</v>
      </c>
      <c r="O12" s="4">
        <v>17</v>
      </c>
      <c r="P12" s="4">
        <v>8</v>
      </c>
      <c r="Q12" s="4">
        <v>4</v>
      </c>
      <c r="R12" s="4">
        <v>13</v>
      </c>
      <c r="S12" s="4">
        <v>7</v>
      </c>
      <c r="T12" s="4">
        <v>7.5</v>
      </c>
      <c r="U12" s="4">
        <v>49</v>
      </c>
      <c r="V12" s="4">
        <v>76.5625</v>
      </c>
      <c r="W12" s="6">
        <v>16</v>
      </c>
      <c r="X12">
        <f t="shared" si="0"/>
        <v>80</v>
      </c>
      <c r="Y12" s="7">
        <v>18</v>
      </c>
      <c r="Z12" s="15">
        <v>30</v>
      </c>
      <c r="AA12">
        <v>18</v>
      </c>
      <c r="AB12">
        <v>14</v>
      </c>
      <c r="AC12">
        <v>14</v>
      </c>
      <c r="AD12">
        <v>17</v>
      </c>
      <c r="AE12">
        <v>17</v>
      </c>
      <c r="AF12">
        <v>53</v>
      </c>
      <c r="AG12">
        <f t="shared" si="1"/>
        <v>56.38297872340425</v>
      </c>
      <c r="AH12">
        <v>33</v>
      </c>
      <c r="AI12">
        <f t="shared" si="2"/>
        <v>61.111111111111114</v>
      </c>
      <c r="AJ12">
        <f t="shared" si="3"/>
        <v>58.108108108108105</v>
      </c>
      <c r="AK12">
        <f t="shared" si="4"/>
        <v>11</v>
      </c>
    </row>
    <row r="13" spans="2:37" ht="14.25" customHeight="1" thickBot="1" x14ac:dyDescent="0.35">
      <c r="B13" s="9" t="s">
        <v>60</v>
      </c>
      <c r="C13" s="9" t="s">
        <v>36</v>
      </c>
      <c r="D13" s="9" t="s">
        <v>55</v>
      </c>
      <c r="E13" s="9" t="s">
        <v>38</v>
      </c>
      <c r="F13" s="10" t="s">
        <v>39</v>
      </c>
      <c r="G13" s="10" t="s">
        <v>38</v>
      </c>
      <c r="H13" s="10" t="s">
        <v>38</v>
      </c>
      <c r="I13" s="10" t="s">
        <v>44</v>
      </c>
      <c r="J13" s="10">
        <v>95</v>
      </c>
      <c r="K13" s="10" t="s">
        <v>40</v>
      </c>
      <c r="L13" s="11">
        <v>5</v>
      </c>
      <c r="M13" s="10">
        <v>10</v>
      </c>
      <c r="N13" s="10"/>
      <c r="O13" s="10">
        <v>8</v>
      </c>
      <c r="P13" s="10">
        <v>2</v>
      </c>
      <c r="Q13" s="10">
        <v>1</v>
      </c>
      <c r="R13" s="10">
        <v>3</v>
      </c>
      <c r="S13" s="10">
        <v>3</v>
      </c>
      <c r="T13" s="10">
        <v>2.5</v>
      </c>
      <c r="U13" s="10">
        <v>17</v>
      </c>
      <c r="V13" s="10">
        <v>26.5625</v>
      </c>
      <c r="W13" s="8"/>
      <c r="X13">
        <f t="shared" si="0"/>
        <v>0</v>
      </c>
      <c r="Y13" s="16">
        <v>3</v>
      </c>
      <c r="Z13" s="8">
        <v>20</v>
      </c>
      <c r="AB13">
        <v>11</v>
      </c>
      <c r="AE13">
        <v>13</v>
      </c>
      <c r="AF13">
        <v>36</v>
      </c>
      <c r="AG13">
        <f t="shared" si="1"/>
        <v>38.297872340425535</v>
      </c>
      <c r="AH13">
        <v>19</v>
      </c>
      <c r="AI13">
        <f t="shared" si="2"/>
        <v>35.185185185185183</v>
      </c>
      <c r="AJ13">
        <f t="shared" si="3"/>
        <v>37.162162162162161</v>
      </c>
      <c r="AK13">
        <f t="shared" si="4"/>
        <v>8</v>
      </c>
    </row>
    <row r="14" spans="2:37" ht="14.25" customHeight="1" thickBot="1" x14ac:dyDescent="0.35">
      <c r="B14" s="3" t="s">
        <v>61</v>
      </c>
      <c r="C14" s="3" t="s">
        <v>62</v>
      </c>
      <c r="D14" s="3" t="s">
        <v>63</v>
      </c>
      <c r="E14" s="3" t="s">
        <v>38</v>
      </c>
      <c r="F14" s="4" t="s">
        <v>39</v>
      </c>
      <c r="G14" s="4" t="s">
        <v>38</v>
      </c>
      <c r="H14" s="4" t="s">
        <v>38</v>
      </c>
      <c r="I14" s="4" t="s">
        <v>39</v>
      </c>
      <c r="J14" s="4">
        <v>97</v>
      </c>
      <c r="K14" s="4" t="s">
        <v>64</v>
      </c>
      <c r="L14" s="5">
        <v>5</v>
      </c>
      <c r="M14" s="4">
        <v>12</v>
      </c>
      <c r="N14" s="4">
        <v>6</v>
      </c>
      <c r="O14" s="4">
        <v>8</v>
      </c>
      <c r="P14" s="4">
        <v>4</v>
      </c>
      <c r="Q14" s="4">
        <v>2</v>
      </c>
      <c r="R14" s="4">
        <v>6</v>
      </c>
      <c r="S14" s="4">
        <v>3</v>
      </c>
      <c r="T14" s="4">
        <v>3.5</v>
      </c>
      <c r="U14" s="4">
        <v>23</v>
      </c>
      <c r="V14" s="4">
        <v>35.9375</v>
      </c>
      <c r="W14" s="6">
        <v>4</v>
      </c>
      <c r="X14">
        <f t="shared" si="0"/>
        <v>20</v>
      </c>
      <c r="Y14" s="7">
        <v>15</v>
      </c>
      <c r="Z14" s="8">
        <v>22</v>
      </c>
      <c r="AA14">
        <v>13</v>
      </c>
      <c r="AB14">
        <v>11</v>
      </c>
      <c r="AF14">
        <v>64</v>
      </c>
      <c r="AG14">
        <f t="shared" si="1"/>
        <v>68.085106382978722</v>
      </c>
      <c r="AH14">
        <v>37</v>
      </c>
      <c r="AI14">
        <f t="shared" si="2"/>
        <v>68.518518518518519</v>
      </c>
      <c r="AJ14">
        <f t="shared" si="3"/>
        <v>68.243243243243242</v>
      </c>
      <c r="AK14">
        <f t="shared" si="4"/>
        <v>8</v>
      </c>
    </row>
    <row r="15" spans="2:37" ht="14.25" customHeight="1" thickBot="1" x14ac:dyDescent="0.35">
      <c r="B15" s="9" t="s">
        <v>65</v>
      </c>
      <c r="C15" s="9" t="s">
        <v>62</v>
      </c>
      <c r="D15" s="9" t="s">
        <v>48</v>
      </c>
      <c r="E15" s="9" t="s">
        <v>38</v>
      </c>
      <c r="F15" s="10" t="s">
        <v>39</v>
      </c>
      <c r="G15" s="10" t="s">
        <v>38</v>
      </c>
      <c r="H15" s="10" t="s">
        <v>38</v>
      </c>
      <c r="I15" s="10" t="s">
        <v>39</v>
      </c>
      <c r="J15" s="10">
        <v>122</v>
      </c>
      <c r="K15" s="10" t="s">
        <v>64</v>
      </c>
      <c r="L15" s="11">
        <v>8</v>
      </c>
      <c r="M15" s="10">
        <v>18</v>
      </c>
      <c r="N15" s="10">
        <v>10</v>
      </c>
      <c r="O15" s="10">
        <v>20</v>
      </c>
      <c r="P15" s="10">
        <v>8</v>
      </c>
      <c r="Q15" s="10">
        <v>4</v>
      </c>
      <c r="R15" s="10">
        <v>16</v>
      </c>
      <c r="S15" s="10">
        <v>8</v>
      </c>
      <c r="T15" s="10">
        <v>8</v>
      </c>
      <c r="U15" s="10">
        <v>56</v>
      </c>
      <c r="V15" s="10">
        <v>87.5</v>
      </c>
      <c r="W15" s="12">
        <v>16</v>
      </c>
      <c r="X15">
        <f t="shared" si="0"/>
        <v>80</v>
      </c>
      <c r="Z15" s="8">
        <v>36</v>
      </c>
      <c r="AA15">
        <v>17</v>
      </c>
      <c r="AB15">
        <v>19</v>
      </c>
      <c r="AC15">
        <v>13</v>
      </c>
      <c r="AD15">
        <v>15</v>
      </c>
      <c r="AE15">
        <v>18</v>
      </c>
      <c r="AF15">
        <v>77</v>
      </c>
      <c r="AG15">
        <f t="shared" si="1"/>
        <v>81.914893617021278</v>
      </c>
      <c r="AH15">
        <v>39</v>
      </c>
      <c r="AI15">
        <f t="shared" si="2"/>
        <v>72.222222222222214</v>
      </c>
      <c r="AJ15">
        <f t="shared" si="3"/>
        <v>78.378378378378372</v>
      </c>
      <c r="AK15">
        <f t="shared" si="4"/>
        <v>11</v>
      </c>
    </row>
    <row r="16" spans="2:37" ht="14.25" customHeight="1" thickBot="1" x14ac:dyDescent="0.35">
      <c r="B16" s="3" t="s">
        <v>66</v>
      </c>
      <c r="C16" s="3" t="s">
        <v>50</v>
      </c>
      <c r="D16" s="3" t="s">
        <v>48</v>
      </c>
      <c r="E16" s="3" t="s">
        <v>67</v>
      </c>
      <c r="F16" s="4" t="s">
        <v>68</v>
      </c>
      <c r="G16" s="4" t="s">
        <v>44</v>
      </c>
      <c r="H16" s="4" t="s">
        <v>38</v>
      </c>
      <c r="I16" s="4" t="s">
        <v>44</v>
      </c>
      <c r="J16" s="4">
        <v>88</v>
      </c>
      <c r="K16" s="4" t="s">
        <v>40</v>
      </c>
      <c r="L16" s="5">
        <v>4</v>
      </c>
      <c r="M16" s="4">
        <v>6</v>
      </c>
      <c r="N16" s="4">
        <v>10</v>
      </c>
      <c r="O16" s="4">
        <v>5</v>
      </c>
      <c r="P16" s="4">
        <v>0</v>
      </c>
      <c r="Q16" s="4">
        <v>0</v>
      </c>
      <c r="R16" s="4">
        <v>3</v>
      </c>
      <c r="S16" s="4">
        <v>0</v>
      </c>
      <c r="T16" s="4">
        <v>0</v>
      </c>
      <c r="U16" s="4">
        <v>8</v>
      </c>
      <c r="V16" s="4">
        <v>12.5</v>
      </c>
      <c r="W16" s="6">
        <v>4</v>
      </c>
      <c r="X16">
        <f t="shared" si="0"/>
        <v>20</v>
      </c>
      <c r="Y16" s="7">
        <v>3</v>
      </c>
      <c r="Z16" s="15">
        <v>29</v>
      </c>
      <c r="AB16">
        <v>13</v>
      </c>
      <c r="AG16">
        <f t="shared" si="1"/>
        <v>0</v>
      </c>
      <c r="AI16">
        <f t="shared" si="2"/>
        <v>0</v>
      </c>
      <c r="AJ16">
        <f t="shared" si="3"/>
        <v>0</v>
      </c>
      <c r="AK16">
        <f t="shared" si="4"/>
        <v>5</v>
      </c>
    </row>
    <row r="17" spans="2:37" ht="14.25" customHeight="1" thickBot="1" x14ac:dyDescent="0.35">
      <c r="B17" s="9" t="s">
        <v>69</v>
      </c>
      <c r="C17" s="9" t="s">
        <v>62</v>
      </c>
      <c r="D17" s="9" t="s">
        <v>48</v>
      </c>
      <c r="E17" s="9" t="s">
        <v>38</v>
      </c>
      <c r="F17" s="10" t="s">
        <v>39</v>
      </c>
      <c r="G17" s="10" t="s">
        <v>38</v>
      </c>
      <c r="H17" s="10" t="s">
        <v>38</v>
      </c>
      <c r="I17" s="10" t="s">
        <v>39</v>
      </c>
      <c r="J17" s="10">
        <v>116</v>
      </c>
      <c r="K17" s="10" t="s">
        <v>64</v>
      </c>
      <c r="L17" s="11">
        <v>8</v>
      </c>
      <c r="M17" s="10">
        <v>12</v>
      </c>
      <c r="N17" s="10">
        <v>11</v>
      </c>
      <c r="O17" s="10">
        <v>17</v>
      </c>
      <c r="P17" s="10">
        <v>7</v>
      </c>
      <c r="Q17" s="10">
        <v>4</v>
      </c>
      <c r="R17" s="10">
        <v>15</v>
      </c>
      <c r="S17" s="10">
        <v>4</v>
      </c>
      <c r="T17" s="10">
        <v>5.5</v>
      </c>
      <c r="U17" s="10">
        <v>47</v>
      </c>
      <c r="V17" s="10">
        <v>73.4375</v>
      </c>
      <c r="W17" s="12">
        <v>15</v>
      </c>
      <c r="X17">
        <f t="shared" si="0"/>
        <v>75</v>
      </c>
      <c r="Y17" s="14">
        <v>16</v>
      </c>
      <c r="Z17" s="15">
        <v>36</v>
      </c>
      <c r="AA17">
        <v>19</v>
      </c>
      <c r="AB17">
        <v>19</v>
      </c>
      <c r="AC17">
        <v>18</v>
      </c>
      <c r="AD17">
        <v>15</v>
      </c>
      <c r="AE17">
        <v>19</v>
      </c>
      <c r="AF17">
        <v>65</v>
      </c>
      <c r="AG17">
        <f t="shared" si="1"/>
        <v>69.148936170212778</v>
      </c>
      <c r="AH17">
        <v>45</v>
      </c>
      <c r="AI17">
        <f t="shared" si="2"/>
        <v>83.333333333333343</v>
      </c>
      <c r="AJ17">
        <f t="shared" si="3"/>
        <v>74.324324324324323</v>
      </c>
      <c r="AK17">
        <f t="shared" si="4"/>
        <v>11</v>
      </c>
    </row>
    <row r="18" spans="2:37" ht="14.25" customHeight="1" thickBot="1" x14ac:dyDescent="0.35">
      <c r="B18" s="3" t="s">
        <v>70</v>
      </c>
      <c r="C18" s="3" t="s">
        <v>71</v>
      </c>
      <c r="D18" s="3" t="s">
        <v>48</v>
      </c>
      <c r="E18" s="3" t="s">
        <v>72</v>
      </c>
      <c r="F18" s="4" t="s">
        <v>73</v>
      </c>
      <c r="G18" s="4" t="s">
        <v>38</v>
      </c>
      <c r="H18" s="4" t="s">
        <v>38</v>
      </c>
      <c r="I18" s="4" t="s">
        <v>39</v>
      </c>
      <c r="J18" s="4">
        <v>110</v>
      </c>
      <c r="K18" s="4" t="s">
        <v>74</v>
      </c>
      <c r="L18" s="5">
        <v>7</v>
      </c>
      <c r="M18" s="4">
        <v>11</v>
      </c>
      <c r="N18" s="4">
        <v>5</v>
      </c>
      <c r="O18" s="4">
        <v>9</v>
      </c>
      <c r="P18" s="4">
        <v>2</v>
      </c>
      <c r="Q18" s="4">
        <v>1</v>
      </c>
      <c r="R18" s="4">
        <v>5</v>
      </c>
      <c r="S18" s="4">
        <v>1</v>
      </c>
      <c r="T18" s="4">
        <v>1.5</v>
      </c>
      <c r="U18" s="4">
        <v>18</v>
      </c>
      <c r="V18" s="4">
        <v>28.125</v>
      </c>
      <c r="W18" s="6">
        <v>6</v>
      </c>
      <c r="X18">
        <f t="shared" si="0"/>
        <v>30</v>
      </c>
      <c r="Y18" s="7">
        <v>10</v>
      </c>
      <c r="Z18" s="8">
        <v>17</v>
      </c>
      <c r="AA18">
        <v>13</v>
      </c>
      <c r="AB18">
        <v>13</v>
      </c>
      <c r="AC18">
        <v>13</v>
      </c>
      <c r="AD18">
        <v>8</v>
      </c>
      <c r="AE18">
        <v>16</v>
      </c>
      <c r="AF18">
        <v>22</v>
      </c>
      <c r="AG18">
        <f t="shared" si="1"/>
        <v>23.404255319148938</v>
      </c>
      <c r="AH18">
        <v>18</v>
      </c>
      <c r="AI18">
        <f t="shared" si="2"/>
        <v>33.333333333333329</v>
      </c>
      <c r="AJ18">
        <f t="shared" si="3"/>
        <v>27.027027027027028</v>
      </c>
      <c r="AK18">
        <f t="shared" si="4"/>
        <v>11</v>
      </c>
    </row>
    <row r="19" spans="2:37" ht="14.25" customHeight="1" thickBot="1" x14ac:dyDescent="0.35">
      <c r="B19" s="9" t="s">
        <v>75</v>
      </c>
      <c r="C19" s="9" t="s">
        <v>62</v>
      </c>
      <c r="D19" s="9" t="s">
        <v>76</v>
      </c>
      <c r="E19" s="9" t="s">
        <v>38</v>
      </c>
      <c r="F19" s="10" t="s">
        <v>39</v>
      </c>
      <c r="G19" s="10" t="s">
        <v>38</v>
      </c>
      <c r="H19" s="10" t="s">
        <v>38</v>
      </c>
      <c r="I19" s="10" t="s">
        <v>39</v>
      </c>
      <c r="J19" s="10">
        <v>107</v>
      </c>
      <c r="K19" s="10" t="s">
        <v>74</v>
      </c>
      <c r="L19" s="11">
        <v>7</v>
      </c>
      <c r="M19" s="10">
        <v>8</v>
      </c>
      <c r="N19" s="10">
        <v>10</v>
      </c>
      <c r="O19" s="10">
        <v>11</v>
      </c>
      <c r="P19" s="10">
        <v>4</v>
      </c>
      <c r="Q19" s="10">
        <v>2</v>
      </c>
      <c r="R19" s="10">
        <v>5</v>
      </c>
      <c r="S19" s="10">
        <v>2</v>
      </c>
      <c r="T19" s="10">
        <v>3</v>
      </c>
      <c r="U19" s="10">
        <v>24</v>
      </c>
      <c r="V19" s="10">
        <v>37.5</v>
      </c>
      <c r="W19" s="12">
        <v>9</v>
      </c>
      <c r="X19">
        <f t="shared" si="0"/>
        <v>45</v>
      </c>
      <c r="Y19" s="13">
        <v>11</v>
      </c>
      <c r="Z19" s="8">
        <v>34</v>
      </c>
      <c r="AA19">
        <v>20</v>
      </c>
      <c r="AB19">
        <v>16</v>
      </c>
      <c r="AD19">
        <v>15</v>
      </c>
      <c r="AE19">
        <v>15</v>
      </c>
      <c r="AF19">
        <v>53</v>
      </c>
      <c r="AG19">
        <f t="shared" si="1"/>
        <v>56.38297872340425</v>
      </c>
      <c r="AH19">
        <v>34</v>
      </c>
      <c r="AI19">
        <f t="shared" si="2"/>
        <v>62.962962962962962</v>
      </c>
      <c r="AJ19">
        <f t="shared" si="3"/>
        <v>58.783783783783782</v>
      </c>
      <c r="AK19">
        <f t="shared" si="4"/>
        <v>10</v>
      </c>
    </row>
    <row r="20" spans="2:37" ht="14.25" customHeight="1" thickBot="1" x14ac:dyDescent="0.35">
      <c r="B20" s="3" t="s">
        <v>77</v>
      </c>
      <c r="C20" s="3" t="s">
        <v>58</v>
      </c>
      <c r="D20" s="3" t="s">
        <v>48</v>
      </c>
      <c r="E20" s="3" t="s">
        <v>38</v>
      </c>
      <c r="F20" s="4" t="s">
        <v>39</v>
      </c>
      <c r="G20" s="4" t="s">
        <v>38</v>
      </c>
      <c r="H20" s="4" t="s">
        <v>38</v>
      </c>
      <c r="I20" s="4" t="s">
        <v>39</v>
      </c>
      <c r="J20" s="4">
        <v>120</v>
      </c>
      <c r="K20" s="4" t="s">
        <v>40</v>
      </c>
      <c r="L20" s="5">
        <v>8</v>
      </c>
      <c r="M20" s="4">
        <v>12</v>
      </c>
      <c r="N20" s="4">
        <v>8</v>
      </c>
      <c r="O20" s="4">
        <v>15</v>
      </c>
      <c r="P20" s="4">
        <v>8</v>
      </c>
      <c r="Q20" s="4">
        <v>4</v>
      </c>
      <c r="R20" s="4">
        <v>14</v>
      </c>
      <c r="S20" s="4">
        <v>5</v>
      </c>
      <c r="T20" s="4">
        <v>6.5</v>
      </c>
      <c r="U20" s="4">
        <v>46</v>
      </c>
      <c r="V20" s="4">
        <v>71.875</v>
      </c>
      <c r="W20" s="6">
        <v>15</v>
      </c>
      <c r="X20">
        <f t="shared" si="0"/>
        <v>75</v>
      </c>
      <c r="Z20" s="8">
        <v>28</v>
      </c>
      <c r="AA20">
        <v>17</v>
      </c>
      <c r="AB20">
        <v>14</v>
      </c>
      <c r="AC20">
        <v>18</v>
      </c>
      <c r="AD20">
        <v>16</v>
      </c>
      <c r="AE20">
        <v>18</v>
      </c>
      <c r="AF20">
        <v>60</v>
      </c>
      <c r="AG20">
        <f t="shared" si="1"/>
        <v>63.829787234042556</v>
      </c>
      <c r="AH20">
        <v>39</v>
      </c>
      <c r="AI20">
        <f t="shared" si="2"/>
        <v>72.222222222222214</v>
      </c>
      <c r="AJ20">
        <f t="shared" si="3"/>
        <v>66.891891891891902</v>
      </c>
      <c r="AK20">
        <f t="shared" si="4"/>
        <v>11</v>
      </c>
    </row>
    <row r="21" spans="2:37" ht="14.25" customHeight="1" thickBot="1" x14ac:dyDescent="0.35">
      <c r="B21" s="9" t="s">
        <v>78</v>
      </c>
      <c r="C21" s="9" t="s">
        <v>79</v>
      </c>
      <c r="D21" s="9" t="s">
        <v>80</v>
      </c>
      <c r="E21" s="9" t="s">
        <v>38</v>
      </c>
      <c r="F21" s="10" t="s">
        <v>39</v>
      </c>
      <c r="G21" s="10" t="s">
        <v>38</v>
      </c>
      <c r="H21" s="10" t="s">
        <v>38</v>
      </c>
      <c r="I21" s="10" t="s">
        <v>44</v>
      </c>
      <c r="J21" s="10">
        <v>98</v>
      </c>
      <c r="K21" s="10" t="s">
        <v>40</v>
      </c>
      <c r="L21" s="11">
        <v>6</v>
      </c>
      <c r="M21" s="10">
        <v>10</v>
      </c>
      <c r="N21" s="10"/>
      <c r="O21" s="10">
        <v>11</v>
      </c>
      <c r="P21" s="10">
        <v>4</v>
      </c>
      <c r="Q21" s="10">
        <v>2</v>
      </c>
      <c r="R21" s="10">
        <v>8</v>
      </c>
      <c r="S21" s="10">
        <v>2</v>
      </c>
      <c r="T21" s="10">
        <v>3</v>
      </c>
      <c r="U21" s="10">
        <v>27</v>
      </c>
      <c r="V21" s="10">
        <v>42.1875</v>
      </c>
      <c r="W21" s="12">
        <v>7</v>
      </c>
      <c r="X21">
        <f t="shared" si="0"/>
        <v>35</v>
      </c>
      <c r="Y21" s="13">
        <v>7</v>
      </c>
      <c r="Z21" s="15">
        <v>27</v>
      </c>
      <c r="AA21">
        <v>19</v>
      </c>
      <c r="AF21">
        <v>45</v>
      </c>
      <c r="AG21">
        <f t="shared" si="1"/>
        <v>47.872340425531917</v>
      </c>
      <c r="AH21">
        <v>23</v>
      </c>
      <c r="AI21">
        <f t="shared" si="2"/>
        <v>42.592592592592595</v>
      </c>
      <c r="AJ21">
        <f t="shared" si="3"/>
        <v>45.945945945945951</v>
      </c>
      <c r="AK21">
        <f t="shared" si="4"/>
        <v>7</v>
      </c>
    </row>
    <row r="22" spans="2:37" ht="14.25" customHeight="1" thickBot="1" x14ac:dyDescent="0.35">
      <c r="B22" s="3" t="s">
        <v>81</v>
      </c>
      <c r="C22" s="3" t="s">
        <v>36</v>
      </c>
      <c r="D22" s="3" t="s">
        <v>76</v>
      </c>
      <c r="E22" s="3" t="s">
        <v>38</v>
      </c>
      <c r="F22" s="4" t="s">
        <v>39</v>
      </c>
      <c r="G22" s="4" t="s">
        <v>38</v>
      </c>
      <c r="H22" s="4" t="s">
        <v>38</v>
      </c>
      <c r="I22" s="4" t="s">
        <v>39</v>
      </c>
      <c r="J22" s="4">
        <v>112</v>
      </c>
      <c r="K22" s="4" t="s">
        <v>40</v>
      </c>
      <c r="L22" s="5">
        <v>8</v>
      </c>
      <c r="M22" s="4">
        <v>14</v>
      </c>
      <c r="N22" s="4">
        <v>7</v>
      </c>
      <c r="O22" s="4">
        <v>11</v>
      </c>
      <c r="P22" s="4">
        <v>6</v>
      </c>
      <c r="Q22" s="4">
        <v>3</v>
      </c>
      <c r="R22" s="4">
        <v>14</v>
      </c>
      <c r="S22" s="4">
        <v>0</v>
      </c>
      <c r="T22" s="4">
        <v>3</v>
      </c>
      <c r="U22" s="4">
        <v>34</v>
      </c>
      <c r="V22" s="4">
        <v>53.125</v>
      </c>
      <c r="W22" s="13">
        <v>13</v>
      </c>
      <c r="X22">
        <f t="shared" si="0"/>
        <v>65</v>
      </c>
      <c r="Y22" s="14">
        <v>14</v>
      </c>
      <c r="Z22" s="15">
        <v>19</v>
      </c>
      <c r="AC22">
        <v>16</v>
      </c>
      <c r="AE22">
        <v>12</v>
      </c>
      <c r="AF22">
        <v>56</v>
      </c>
      <c r="AG22">
        <f t="shared" si="1"/>
        <v>59.574468085106382</v>
      </c>
      <c r="AH22">
        <v>32</v>
      </c>
      <c r="AI22">
        <f t="shared" si="2"/>
        <v>59.259259259259252</v>
      </c>
      <c r="AJ22">
        <f t="shared" si="3"/>
        <v>59.45945945945946</v>
      </c>
      <c r="AK22">
        <f t="shared" si="4"/>
        <v>8</v>
      </c>
    </row>
    <row r="23" spans="2:37" ht="14.25" customHeight="1" thickBot="1" x14ac:dyDescent="0.35">
      <c r="B23" s="9" t="s">
        <v>82</v>
      </c>
      <c r="C23" s="9" t="s">
        <v>42</v>
      </c>
      <c r="D23" s="9" t="s">
        <v>48</v>
      </c>
      <c r="E23" s="9" t="s">
        <v>38</v>
      </c>
      <c r="F23" s="10" t="s">
        <v>39</v>
      </c>
      <c r="G23" s="10" t="s">
        <v>38</v>
      </c>
      <c r="H23" s="10" t="s">
        <v>38</v>
      </c>
      <c r="I23" s="10" t="s">
        <v>39</v>
      </c>
      <c r="J23" s="10">
        <v>127</v>
      </c>
      <c r="K23" s="10" t="s">
        <v>74</v>
      </c>
      <c r="L23" s="11">
        <v>8</v>
      </c>
      <c r="M23" s="10">
        <v>13</v>
      </c>
      <c r="N23" s="10">
        <v>9</v>
      </c>
      <c r="O23" s="10">
        <v>15</v>
      </c>
      <c r="P23" s="10">
        <v>7</v>
      </c>
      <c r="Q23" s="10">
        <v>4</v>
      </c>
      <c r="R23" s="10">
        <v>13</v>
      </c>
      <c r="S23" s="10">
        <v>4</v>
      </c>
      <c r="T23" s="10">
        <v>5.5</v>
      </c>
      <c r="U23" s="10">
        <v>43</v>
      </c>
      <c r="V23" s="10">
        <v>67.1875</v>
      </c>
      <c r="W23" s="12">
        <v>14</v>
      </c>
      <c r="X23">
        <f t="shared" si="0"/>
        <v>70</v>
      </c>
      <c r="Y23" s="13">
        <v>9</v>
      </c>
      <c r="Z23" s="15">
        <v>37</v>
      </c>
      <c r="AA23">
        <v>17</v>
      </c>
      <c r="AB23">
        <v>17</v>
      </c>
      <c r="AC23">
        <v>13</v>
      </c>
      <c r="AD23">
        <v>20</v>
      </c>
      <c r="AE23">
        <v>17</v>
      </c>
      <c r="AF23">
        <v>64</v>
      </c>
      <c r="AG23">
        <f t="shared" si="1"/>
        <v>68.085106382978722</v>
      </c>
      <c r="AH23">
        <v>44</v>
      </c>
      <c r="AI23">
        <f t="shared" si="2"/>
        <v>81.481481481481481</v>
      </c>
      <c r="AJ23">
        <f t="shared" si="3"/>
        <v>72.972972972972968</v>
      </c>
      <c r="AK23">
        <f t="shared" si="4"/>
        <v>11</v>
      </c>
    </row>
    <row r="24" spans="2:37" ht="14.25" customHeight="1" thickBot="1" x14ac:dyDescent="0.35">
      <c r="B24" s="3" t="s">
        <v>83</v>
      </c>
      <c r="C24" s="3" t="s">
        <v>54</v>
      </c>
      <c r="D24" s="3" t="s">
        <v>48</v>
      </c>
      <c r="E24" s="3" t="s">
        <v>38</v>
      </c>
      <c r="F24" s="4" t="s">
        <v>39</v>
      </c>
      <c r="G24" s="4" t="s">
        <v>38</v>
      </c>
      <c r="H24" s="4" t="s">
        <v>38</v>
      </c>
      <c r="I24" s="4" t="s">
        <v>39</v>
      </c>
      <c r="J24" s="4">
        <v>107</v>
      </c>
      <c r="K24" s="4" t="s">
        <v>40</v>
      </c>
      <c r="L24" s="5">
        <v>8</v>
      </c>
      <c r="M24" s="4">
        <v>18</v>
      </c>
      <c r="N24" s="4">
        <v>8</v>
      </c>
      <c r="O24" s="4">
        <v>13</v>
      </c>
      <c r="P24" s="4">
        <v>5</v>
      </c>
      <c r="Q24" s="4">
        <v>3</v>
      </c>
      <c r="R24" s="4">
        <v>14</v>
      </c>
      <c r="S24" s="4">
        <v>4</v>
      </c>
      <c r="T24" s="4">
        <v>4.5</v>
      </c>
      <c r="U24" s="4">
        <v>39</v>
      </c>
      <c r="V24" s="4">
        <v>60.9375</v>
      </c>
      <c r="W24" s="6">
        <v>14</v>
      </c>
      <c r="X24">
        <f t="shared" si="0"/>
        <v>70</v>
      </c>
      <c r="Y24" s="7">
        <v>14</v>
      </c>
      <c r="Z24" s="8">
        <v>35</v>
      </c>
      <c r="AA24">
        <v>19</v>
      </c>
      <c r="AB24">
        <v>19</v>
      </c>
      <c r="AC24">
        <v>15</v>
      </c>
      <c r="AD24">
        <v>17</v>
      </c>
      <c r="AE24">
        <v>17</v>
      </c>
      <c r="AF24">
        <v>73</v>
      </c>
      <c r="AG24">
        <f t="shared" si="1"/>
        <v>77.659574468085097</v>
      </c>
      <c r="AH24">
        <v>44</v>
      </c>
      <c r="AI24">
        <f t="shared" si="2"/>
        <v>81.481481481481481</v>
      </c>
      <c r="AJ24">
        <f t="shared" si="3"/>
        <v>79.054054054054063</v>
      </c>
      <c r="AK24">
        <f t="shared" si="4"/>
        <v>11</v>
      </c>
    </row>
    <row r="25" spans="2:37" ht="14.25" customHeight="1" thickBot="1" x14ac:dyDescent="0.35">
      <c r="B25" s="9" t="s">
        <v>84</v>
      </c>
      <c r="C25" s="9" t="s">
        <v>79</v>
      </c>
      <c r="D25" s="9" t="s">
        <v>48</v>
      </c>
      <c r="E25" s="9" t="s">
        <v>67</v>
      </c>
      <c r="F25" s="10" t="s">
        <v>85</v>
      </c>
      <c r="G25" s="10" t="s">
        <v>38</v>
      </c>
      <c r="H25" s="10" t="s">
        <v>38</v>
      </c>
      <c r="I25" s="10" t="s">
        <v>39</v>
      </c>
      <c r="J25" s="10">
        <v>106</v>
      </c>
      <c r="K25" s="10" t="s">
        <v>74</v>
      </c>
      <c r="L25" s="11">
        <v>8</v>
      </c>
      <c r="M25" s="10"/>
      <c r="N25" s="10"/>
      <c r="O25" s="10"/>
      <c r="P25" s="10"/>
      <c r="Q25" s="10"/>
      <c r="R25" s="10"/>
      <c r="S25" s="10"/>
      <c r="T25" s="10">
        <v>0</v>
      </c>
      <c r="U25" s="10">
        <v>0</v>
      </c>
      <c r="V25" s="10">
        <v>0</v>
      </c>
      <c r="W25" s="8"/>
      <c r="X25">
        <f t="shared" si="0"/>
        <v>0</v>
      </c>
      <c r="Z25" s="15">
        <v>17</v>
      </c>
      <c r="AB25">
        <v>8</v>
      </c>
      <c r="AF25">
        <v>35</v>
      </c>
      <c r="AG25">
        <f t="shared" si="1"/>
        <v>37.234042553191486</v>
      </c>
      <c r="AI25">
        <f t="shared" si="2"/>
        <v>0</v>
      </c>
      <c r="AJ25">
        <f t="shared" si="3"/>
        <v>23.648648648648649</v>
      </c>
      <c r="AK25">
        <f t="shared" si="4"/>
        <v>6</v>
      </c>
    </row>
    <row r="26" spans="2:37" ht="14.25" customHeight="1" thickBot="1" x14ac:dyDescent="0.35">
      <c r="B26" s="3" t="s">
        <v>86</v>
      </c>
      <c r="C26" s="3" t="s">
        <v>79</v>
      </c>
      <c r="D26" s="3" t="s">
        <v>48</v>
      </c>
      <c r="E26" s="3" t="s">
        <v>38</v>
      </c>
      <c r="F26" s="4" t="s">
        <v>39</v>
      </c>
      <c r="G26" s="4" t="s">
        <v>38</v>
      </c>
      <c r="H26" s="4" t="s">
        <v>38</v>
      </c>
      <c r="I26" s="4" t="s">
        <v>39</v>
      </c>
      <c r="J26" s="4">
        <v>104</v>
      </c>
      <c r="K26" s="4" t="s">
        <v>40</v>
      </c>
      <c r="L26" s="5">
        <v>6</v>
      </c>
      <c r="M26" s="4">
        <v>12</v>
      </c>
      <c r="N26" s="4">
        <v>12</v>
      </c>
      <c r="O26" s="4">
        <v>13</v>
      </c>
      <c r="P26" s="4">
        <v>4</v>
      </c>
      <c r="Q26" s="4">
        <v>1</v>
      </c>
      <c r="R26" s="4">
        <v>10</v>
      </c>
      <c r="S26" s="4">
        <v>4</v>
      </c>
      <c r="T26" s="4">
        <v>4</v>
      </c>
      <c r="U26" s="4">
        <v>32</v>
      </c>
      <c r="V26" s="4">
        <v>50</v>
      </c>
      <c r="W26" s="6">
        <v>13</v>
      </c>
      <c r="X26">
        <f t="shared" si="0"/>
        <v>65</v>
      </c>
      <c r="Y26" s="7">
        <v>14</v>
      </c>
      <c r="Z26" s="8">
        <v>20</v>
      </c>
      <c r="AA26">
        <v>16</v>
      </c>
      <c r="AB26">
        <v>18</v>
      </c>
      <c r="AC26">
        <v>15</v>
      </c>
      <c r="AD26">
        <v>10</v>
      </c>
      <c r="AE26">
        <v>14</v>
      </c>
      <c r="AF26">
        <v>41</v>
      </c>
      <c r="AG26">
        <f t="shared" si="1"/>
        <v>43.61702127659575</v>
      </c>
      <c r="AH26">
        <v>24</v>
      </c>
      <c r="AI26">
        <f t="shared" si="2"/>
        <v>44.444444444444443</v>
      </c>
      <c r="AJ26">
        <f t="shared" si="3"/>
        <v>43.918918918918919</v>
      </c>
      <c r="AK26">
        <f t="shared" si="4"/>
        <v>11</v>
      </c>
    </row>
    <row r="27" spans="2:37" ht="14.25" customHeight="1" thickBot="1" x14ac:dyDescent="0.35">
      <c r="B27" s="9" t="s">
        <v>87</v>
      </c>
      <c r="C27" s="9" t="s">
        <v>79</v>
      </c>
      <c r="D27" s="9" t="s">
        <v>80</v>
      </c>
      <c r="E27" s="9" t="s">
        <v>38</v>
      </c>
      <c r="F27" s="10" t="s">
        <v>39</v>
      </c>
      <c r="G27" s="10" t="s">
        <v>38</v>
      </c>
      <c r="H27" s="10" t="s">
        <v>38</v>
      </c>
      <c r="I27" s="10" t="s">
        <v>39</v>
      </c>
      <c r="J27" s="10">
        <v>116</v>
      </c>
      <c r="K27" s="10" t="s">
        <v>40</v>
      </c>
      <c r="L27" s="11">
        <v>8</v>
      </c>
      <c r="M27" s="10">
        <v>10</v>
      </c>
      <c r="N27" s="10">
        <v>9</v>
      </c>
      <c r="O27" s="10">
        <v>15</v>
      </c>
      <c r="P27" s="10">
        <v>6</v>
      </c>
      <c r="Q27" s="10">
        <v>3</v>
      </c>
      <c r="R27" s="10">
        <v>10</v>
      </c>
      <c r="S27" s="10">
        <v>6</v>
      </c>
      <c r="T27" s="10">
        <v>6</v>
      </c>
      <c r="U27" s="10">
        <v>40</v>
      </c>
      <c r="V27" s="10">
        <v>62.5</v>
      </c>
      <c r="W27" s="12">
        <v>14</v>
      </c>
      <c r="X27">
        <f t="shared" si="0"/>
        <v>70</v>
      </c>
      <c r="Y27" s="13">
        <v>15</v>
      </c>
      <c r="Z27" s="8">
        <v>35</v>
      </c>
      <c r="AA27">
        <v>18</v>
      </c>
      <c r="AB27">
        <v>16</v>
      </c>
      <c r="AC27">
        <v>15</v>
      </c>
      <c r="AD27">
        <v>12</v>
      </c>
      <c r="AE27">
        <v>18</v>
      </c>
      <c r="AF27">
        <v>53</v>
      </c>
      <c r="AG27">
        <f t="shared" si="1"/>
        <v>56.38297872340425</v>
      </c>
      <c r="AH27">
        <v>35</v>
      </c>
      <c r="AI27">
        <f t="shared" si="2"/>
        <v>64.81481481481481</v>
      </c>
      <c r="AJ27">
        <f t="shared" si="3"/>
        <v>59.45945945945946</v>
      </c>
      <c r="AK27">
        <f t="shared" si="4"/>
        <v>11</v>
      </c>
    </row>
    <row r="28" spans="2:37" ht="14.25" customHeight="1" thickBot="1" x14ac:dyDescent="0.35">
      <c r="B28" s="3" t="s">
        <v>88</v>
      </c>
      <c r="C28" s="3" t="s">
        <v>58</v>
      </c>
      <c r="D28" s="3" t="s">
        <v>51</v>
      </c>
      <c r="E28" s="3" t="s">
        <v>72</v>
      </c>
      <c r="F28" s="4" t="s">
        <v>89</v>
      </c>
      <c r="G28" s="4" t="s">
        <v>38</v>
      </c>
      <c r="H28" s="4" t="s">
        <v>44</v>
      </c>
      <c r="I28" s="4" t="s">
        <v>39</v>
      </c>
      <c r="J28" s="4" t="s">
        <v>39</v>
      </c>
      <c r="K28" s="4" t="s">
        <v>40</v>
      </c>
      <c r="L28" s="5">
        <v>4</v>
      </c>
      <c r="M28" s="4">
        <v>10</v>
      </c>
      <c r="N28" s="4"/>
      <c r="O28" s="4"/>
      <c r="P28" s="4"/>
      <c r="Q28" s="4"/>
      <c r="R28" s="4"/>
      <c r="S28" s="4"/>
      <c r="T28" s="4">
        <v>0</v>
      </c>
      <c r="U28" s="4">
        <v>0</v>
      </c>
      <c r="V28" s="4">
        <v>0</v>
      </c>
      <c r="W28" s="8"/>
      <c r="X28">
        <f t="shared" si="0"/>
        <v>0</v>
      </c>
      <c r="Y28" s="14">
        <v>8</v>
      </c>
      <c r="Z28" s="8">
        <v>22</v>
      </c>
      <c r="AG28">
        <f t="shared" si="1"/>
        <v>0</v>
      </c>
      <c r="AI28">
        <f t="shared" si="2"/>
        <v>0</v>
      </c>
      <c r="AJ28">
        <f t="shared" si="3"/>
        <v>0</v>
      </c>
      <c r="AK28">
        <f t="shared" si="4"/>
        <v>4</v>
      </c>
    </row>
    <row r="29" spans="2:37" ht="14.25" customHeight="1" thickBot="1" x14ac:dyDescent="0.35">
      <c r="B29" s="9" t="s">
        <v>90</v>
      </c>
      <c r="C29" s="9" t="s">
        <v>36</v>
      </c>
      <c r="D29" s="9" t="s">
        <v>48</v>
      </c>
      <c r="E29" s="9" t="s">
        <v>38</v>
      </c>
      <c r="F29" s="10" t="s">
        <v>39</v>
      </c>
      <c r="G29" s="10" t="s">
        <v>38</v>
      </c>
      <c r="H29" s="10" t="s">
        <v>38</v>
      </c>
      <c r="I29" s="10" t="s">
        <v>39</v>
      </c>
      <c r="J29" s="10" t="s">
        <v>39</v>
      </c>
      <c r="K29" s="10" t="s">
        <v>40</v>
      </c>
      <c r="L29" s="11">
        <v>5</v>
      </c>
      <c r="M29" s="10">
        <v>12</v>
      </c>
      <c r="N29" s="10">
        <v>4</v>
      </c>
      <c r="O29" s="10">
        <v>8</v>
      </c>
      <c r="P29" s="10">
        <v>3</v>
      </c>
      <c r="Q29" s="10">
        <v>2</v>
      </c>
      <c r="R29" s="10">
        <v>5</v>
      </c>
      <c r="S29" s="10">
        <v>4</v>
      </c>
      <c r="T29" s="10">
        <v>3.5</v>
      </c>
      <c r="U29" s="10">
        <v>22</v>
      </c>
      <c r="V29" s="10">
        <v>34.375</v>
      </c>
      <c r="W29" s="12">
        <v>11</v>
      </c>
      <c r="X29">
        <f t="shared" si="0"/>
        <v>55.000000000000007</v>
      </c>
      <c r="Y29" s="14">
        <v>15</v>
      </c>
      <c r="Z29" s="15">
        <v>17</v>
      </c>
      <c r="AA29">
        <v>13</v>
      </c>
      <c r="AB29">
        <v>16</v>
      </c>
      <c r="AC29">
        <v>11</v>
      </c>
      <c r="AD29">
        <v>11</v>
      </c>
      <c r="AE29">
        <v>12</v>
      </c>
      <c r="AF29">
        <v>29</v>
      </c>
      <c r="AG29">
        <f t="shared" si="1"/>
        <v>30.851063829787233</v>
      </c>
      <c r="AH29">
        <v>20</v>
      </c>
      <c r="AI29">
        <f t="shared" si="2"/>
        <v>37.037037037037038</v>
      </c>
      <c r="AJ29">
        <f t="shared" si="3"/>
        <v>33.108108108108105</v>
      </c>
      <c r="AK29">
        <f t="shared" si="4"/>
        <v>11</v>
      </c>
    </row>
    <row r="30" spans="2:37" ht="14.25" customHeight="1" thickBot="1" x14ac:dyDescent="0.35">
      <c r="B30" s="3" t="s">
        <v>91</v>
      </c>
      <c r="C30" s="3" t="s">
        <v>54</v>
      </c>
      <c r="D30" s="3" t="s">
        <v>43</v>
      </c>
      <c r="E30" s="3" t="s">
        <v>38</v>
      </c>
      <c r="F30" s="4" t="s">
        <v>39</v>
      </c>
      <c r="G30" s="4" t="s">
        <v>38</v>
      </c>
      <c r="H30" s="4" t="s">
        <v>38</v>
      </c>
      <c r="I30" s="4" t="s">
        <v>44</v>
      </c>
      <c r="J30" s="4">
        <v>102</v>
      </c>
      <c r="K30" s="4" t="s">
        <v>40</v>
      </c>
      <c r="L30" s="5">
        <v>6</v>
      </c>
      <c r="M30" s="4">
        <v>6</v>
      </c>
      <c r="N30" s="4">
        <v>6</v>
      </c>
      <c r="O30" s="4">
        <v>7</v>
      </c>
      <c r="P30" s="4">
        <v>3</v>
      </c>
      <c r="Q30" s="4">
        <v>2</v>
      </c>
      <c r="R30" s="4">
        <v>6</v>
      </c>
      <c r="S30" s="4">
        <v>3</v>
      </c>
      <c r="T30" s="4">
        <v>3</v>
      </c>
      <c r="U30" s="4">
        <v>21</v>
      </c>
      <c r="V30" s="4">
        <v>32.8125</v>
      </c>
      <c r="W30" s="6">
        <v>8</v>
      </c>
      <c r="X30">
        <f t="shared" si="0"/>
        <v>40</v>
      </c>
      <c r="Y30" s="7">
        <v>12</v>
      </c>
      <c r="Z30" s="8">
        <v>22</v>
      </c>
      <c r="AA30">
        <v>9</v>
      </c>
      <c r="AB30">
        <v>11</v>
      </c>
      <c r="AC30">
        <v>7</v>
      </c>
      <c r="AD30">
        <v>8</v>
      </c>
      <c r="AE30">
        <v>13</v>
      </c>
      <c r="AF30">
        <v>36</v>
      </c>
      <c r="AG30">
        <f t="shared" si="1"/>
        <v>38.297872340425535</v>
      </c>
      <c r="AH30">
        <v>23</v>
      </c>
      <c r="AI30">
        <f t="shared" si="2"/>
        <v>42.592592592592595</v>
      </c>
      <c r="AJ30">
        <f t="shared" si="3"/>
        <v>39.864864864864863</v>
      </c>
      <c r="AK30">
        <f t="shared" si="4"/>
        <v>11</v>
      </c>
    </row>
    <row r="31" spans="2:37" ht="14.25" customHeight="1" thickBot="1" x14ac:dyDescent="0.35">
      <c r="B31" s="9" t="s">
        <v>92</v>
      </c>
      <c r="C31" s="9" t="s">
        <v>58</v>
      </c>
      <c r="D31" s="9" t="s">
        <v>51</v>
      </c>
      <c r="E31" s="9" t="s">
        <v>38</v>
      </c>
      <c r="F31" s="10" t="s">
        <v>39</v>
      </c>
      <c r="G31" s="10" t="s">
        <v>38</v>
      </c>
      <c r="H31" s="10" t="s">
        <v>38</v>
      </c>
      <c r="I31" s="10" t="s">
        <v>39</v>
      </c>
      <c r="J31" s="10">
        <v>112</v>
      </c>
      <c r="K31" s="10" t="s">
        <v>40</v>
      </c>
      <c r="L31" s="11">
        <v>7</v>
      </c>
      <c r="M31" s="10">
        <v>16</v>
      </c>
      <c r="N31" s="10">
        <v>6</v>
      </c>
      <c r="O31" s="10">
        <v>12</v>
      </c>
      <c r="P31" s="10">
        <v>3</v>
      </c>
      <c r="Q31" s="10">
        <v>2</v>
      </c>
      <c r="R31" s="10">
        <v>9</v>
      </c>
      <c r="S31" s="10">
        <v>4</v>
      </c>
      <c r="T31" s="10">
        <v>3.5</v>
      </c>
      <c r="U31" s="10">
        <v>30</v>
      </c>
      <c r="V31" s="10">
        <v>46.875</v>
      </c>
      <c r="W31" s="12">
        <v>9</v>
      </c>
      <c r="X31">
        <f t="shared" si="0"/>
        <v>45</v>
      </c>
      <c r="Y31" s="14">
        <v>13</v>
      </c>
      <c r="Z31" s="15">
        <v>28</v>
      </c>
      <c r="AA31">
        <v>17</v>
      </c>
      <c r="AB31">
        <v>20</v>
      </c>
      <c r="AC31">
        <v>19</v>
      </c>
      <c r="AD31">
        <v>16</v>
      </c>
      <c r="AE31">
        <v>13</v>
      </c>
      <c r="AF31">
        <v>44</v>
      </c>
      <c r="AG31">
        <f t="shared" si="1"/>
        <v>46.808510638297875</v>
      </c>
      <c r="AH31">
        <v>18</v>
      </c>
      <c r="AI31">
        <f t="shared" si="2"/>
        <v>33.333333333333329</v>
      </c>
      <c r="AJ31">
        <f t="shared" si="3"/>
        <v>41.891891891891895</v>
      </c>
      <c r="AK31">
        <f t="shared" si="4"/>
        <v>11</v>
      </c>
    </row>
    <row r="32" spans="2:37" ht="14.25" customHeight="1" thickBot="1" x14ac:dyDescent="0.35">
      <c r="B32" s="3" t="s">
        <v>93</v>
      </c>
      <c r="C32" s="3" t="s">
        <v>79</v>
      </c>
      <c r="D32" s="3" t="s">
        <v>48</v>
      </c>
      <c r="E32" s="3" t="s">
        <v>72</v>
      </c>
      <c r="F32" s="4" t="s">
        <v>94</v>
      </c>
      <c r="G32" s="4" t="s">
        <v>38</v>
      </c>
      <c r="H32" s="4" t="s">
        <v>38</v>
      </c>
      <c r="I32" s="4" t="s">
        <v>39</v>
      </c>
      <c r="J32" s="4">
        <v>116</v>
      </c>
      <c r="K32" s="4" t="s">
        <v>64</v>
      </c>
      <c r="L32" s="5">
        <v>8</v>
      </c>
      <c r="M32" s="4">
        <v>13</v>
      </c>
      <c r="N32" s="4">
        <v>11</v>
      </c>
      <c r="O32" s="4">
        <v>15</v>
      </c>
      <c r="P32" s="4">
        <v>6</v>
      </c>
      <c r="Q32" s="4">
        <v>3</v>
      </c>
      <c r="R32" s="4">
        <v>20</v>
      </c>
      <c r="S32" s="4">
        <v>5</v>
      </c>
      <c r="T32" s="4">
        <v>5.5</v>
      </c>
      <c r="U32" s="4">
        <v>49</v>
      </c>
      <c r="V32" s="4">
        <v>76.5625</v>
      </c>
      <c r="W32" s="6">
        <v>13</v>
      </c>
      <c r="X32">
        <f t="shared" si="0"/>
        <v>65</v>
      </c>
      <c r="Y32" s="7">
        <v>16</v>
      </c>
      <c r="Z32" s="8">
        <v>33</v>
      </c>
      <c r="AB32">
        <v>16</v>
      </c>
      <c r="AC32">
        <v>16</v>
      </c>
      <c r="AD32">
        <v>17</v>
      </c>
      <c r="AE32">
        <v>14</v>
      </c>
      <c r="AF32">
        <v>60</v>
      </c>
      <c r="AG32">
        <f t="shared" si="1"/>
        <v>63.829787234042556</v>
      </c>
      <c r="AH32">
        <v>36</v>
      </c>
      <c r="AI32">
        <f t="shared" si="2"/>
        <v>66.666666666666657</v>
      </c>
      <c r="AJ32">
        <f t="shared" si="3"/>
        <v>64.86486486486487</v>
      </c>
      <c r="AK32">
        <f t="shared" si="4"/>
        <v>10</v>
      </c>
    </row>
    <row r="33" spans="2:37" ht="14.25" customHeight="1" thickBot="1" x14ac:dyDescent="0.35">
      <c r="B33" s="9" t="s">
        <v>95</v>
      </c>
      <c r="C33" s="9" t="s">
        <v>42</v>
      </c>
      <c r="D33" s="9" t="s">
        <v>48</v>
      </c>
      <c r="E33" s="9" t="s">
        <v>72</v>
      </c>
      <c r="F33" s="10" t="s">
        <v>96</v>
      </c>
      <c r="G33" s="10" t="s">
        <v>38</v>
      </c>
      <c r="H33" s="10" t="s">
        <v>38</v>
      </c>
      <c r="I33" s="10" t="s">
        <v>39</v>
      </c>
      <c r="J33" s="10" t="s">
        <v>39</v>
      </c>
      <c r="K33" s="10" t="s">
        <v>74</v>
      </c>
      <c r="L33" s="11">
        <v>9</v>
      </c>
      <c r="M33" s="10"/>
      <c r="N33" s="10"/>
      <c r="O33" s="10"/>
      <c r="P33" s="10"/>
      <c r="Q33" s="10"/>
      <c r="R33" s="10"/>
      <c r="S33" s="10"/>
      <c r="T33" s="10">
        <v>0</v>
      </c>
      <c r="U33" s="10">
        <v>0</v>
      </c>
      <c r="V33" s="10">
        <v>0</v>
      </c>
      <c r="W33" s="8"/>
      <c r="X33">
        <f t="shared" si="0"/>
        <v>0</v>
      </c>
      <c r="Z33" s="8"/>
      <c r="AF33">
        <v>34</v>
      </c>
      <c r="AG33">
        <f t="shared" si="1"/>
        <v>36.170212765957451</v>
      </c>
      <c r="AH33">
        <v>7</v>
      </c>
      <c r="AI33">
        <f t="shared" si="2"/>
        <v>12.962962962962962</v>
      </c>
      <c r="AJ33">
        <f t="shared" si="3"/>
        <v>27.702702702702702</v>
      </c>
      <c r="AK33">
        <f t="shared" si="4"/>
        <v>5</v>
      </c>
    </row>
    <row r="34" spans="2:37" ht="18.75" customHeight="1" thickBot="1" x14ac:dyDescent="0.35">
      <c r="B34" s="3" t="s">
        <v>97</v>
      </c>
      <c r="C34" s="3" t="s">
        <v>54</v>
      </c>
      <c r="D34" s="3" t="s">
        <v>37</v>
      </c>
      <c r="E34" s="3" t="s">
        <v>38</v>
      </c>
      <c r="F34" s="4" t="s">
        <v>39</v>
      </c>
      <c r="G34" s="4" t="s">
        <v>38</v>
      </c>
      <c r="H34" s="4" t="s">
        <v>38</v>
      </c>
      <c r="I34" s="4" t="s">
        <v>39</v>
      </c>
      <c r="J34" s="4">
        <v>114</v>
      </c>
      <c r="K34" s="4" t="s">
        <v>40</v>
      </c>
      <c r="L34" s="5">
        <v>8</v>
      </c>
      <c r="M34" s="4">
        <v>16</v>
      </c>
      <c r="N34" s="4">
        <v>8</v>
      </c>
      <c r="O34" s="4">
        <v>14</v>
      </c>
      <c r="P34" s="4">
        <v>6</v>
      </c>
      <c r="Q34" s="4">
        <v>4</v>
      </c>
      <c r="R34" s="4">
        <v>18</v>
      </c>
      <c r="S34" s="4">
        <v>3</v>
      </c>
      <c r="T34" s="4">
        <v>4.5</v>
      </c>
      <c r="U34" s="4">
        <v>45</v>
      </c>
      <c r="V34" s="4">
        <v>70.3125</v>
      </c>
      <c r="W34" s="6">
        <v>12</v>
      </c>
      <c r="X34">
        <f t="shared" si="0"/>
        <v>60</v>
      </c>
      <c r="Y34" s="7">
        <v>13</v>
      </c>
      <c r="Z34" s="8">
        <v>27</v>
      </c>
      <c r="AA34">
        <v>15</v>
      </c>
      <c r="AB34">
        <v>14</v>
      </c>
      <c r="AC34">
        <v>15</v>
      </c>
      <c r="AD34">
        <v>16</v>
      </c>
      <c r="AE34">
        <v>18</v>
      </c>
      <c r="AF34">
        <v>45</v>
      </c>
      <c r="AG34">
        <f t="shared" si="1"/>
        <v>47.872340425531917</v>
      </c>
      <c r="AH34">
        <v>26</v>
      </c>
      <c r="AI34">
        <f t="shared" si="2"/>
        <v>48.148148148148145</v>
      </c>
      <c r="AJ34">
        <f t="shared" si="3"/>
        <v>47.972972972972968</v>
      </c>
      <c r="AK34">
        <f t="shared" si="4"/>
        <v>11</v>
      </c>
    </row>
    <row r="37" spans="2:37" x14ac:dyDescent="0.3">
      <c r="B37">
        <v>256</v>
      </c>
    </row>
    <row r="38" spans="2:37" x14ac:dyDescent="0.3">
      <c r="B38">
        <v>199</v>
      </c>
      <c r="C38">
        <v>9</v>
      </c>
      <c r="D38" s="17">
        <f t="shared" ref="D38:D46" si="5">SUM(B38/$B$37)*100</f>
        <v>77.734375</v>
      </c>
    </row>
    <row r="39" spans="2:37" x14ac:dyDescent="0.3">
      <c r="B39">
        <v>181</v>
      </c>
      <c r="C39">
        <v>8</v>
      </c>
      <c r="D39" s="17">
        <f t="shared" si="5"/>
        <v>70.703125</v>
      </c>
    </row>
    <row r="40" spans="2:37" x14ac:dyDescent="0.3">
      <c r="B40">
        <v>163</v>
      </c>
      <c r="C40">
        <v>7</v>
      </c>
      <c r="D40" s="17">
        <f t="shared" si="5"/>
        <v>63.671875</v>
      </c>
    </row>
    <row r="41" spans="2:37" x14ac:dyDescent="0.3">
      <c r="B41">
        <v>143</v>
      </c>
      <c r="C41">
        <v>6</v>
      </c>
      <c r="D41" s="17">
        <f t="shared" si="5"/>
        <v>55.859375</v>
      </c>
    </row>
    <row r="42" spans="2:37" x14ac:dyDescent="0.3">
      <c r="B42">
        <v>124</v>
      </c>
      <c r="C42">
        <v>5</v>
      </c>
      <c r="D42" s="17">
        <f t="shared" si="5"/>
        <v>48.4375</v>
      </c>
    </row>
    <row r="43" spans="2:37" x14ac:dyDescent="0.3">
      <c r="B43">
        <v>105</v>
      </c>
      <c r="C43">
        <v>4</v>
      </c>
      <c r="D43" s="17">
        <f t="shared" si="5"/>
        <v>41.015625</v>
      </c>
    </row>
    <row r="44" spans="2:37" x14ac:dyDescent="0.3">
      <c r="B44">
        <v>75</v>
      </c>
      <c r="C44">
        <v>3</v>
      </c>
      <c r="D44" s="17">
        <f t="shared" si="5"/>
        <v>29.296875</v>
      </c>
    </row>
    <row r="45" spans="2:37" x14ac:dyDescent="0.3">
      <c r="B45">
        <v>45</v>
      </c>
      <c r="C45">
        <v>2</v>
      </c>
      <c r="D45" s="17">
        <f t="shared" si="5"/>
        <v>17.578125</v>
      </c>
    </row>
    <row r="46" spans="2:37" x14ac:dyDescent="0.3">
      <c r="B46">
        <v>16</v>
      </c>
      <c r="C46">
        <v>1</v>
      </c>
      <c r="D46" s="17">
        <f t="shared" si="5"/>
        <v>6.25</v>
      </c>
    </row>
  </sheetData>
  <autoFilter ref="B3:AK3"/>
  <dataValidations count="1">
    <dataValidation type="custom" allowBlank="1" showInputMessage="1" showErrorMessage="1" sqref="B3:L3 B3:G34 I3:I34 H3:H28 H30:H34">
      <formula1>"/,\\,@,B,C,D,E,G,H,I,L,M,N,O,P,R,S,T,V,W,X,Y,Z,!,#,*,-"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7" sqref="B7"/>
    </sheetView>
  </sheetViews>
  <sheetFormatPr defaultRowHeight="14.4" x14ac:dyDescent="0.3"/>
  <cols>
    <col min="1" max="1" width="12.5546875" customWidth="1"/>
    <col min="2" max="2" width="16.77734375" bestFit="1" customWidth="1"/>
  </cols>
  <sheetData>
    <row r="1" spans="1:2" x14ac:dyDescent="0.3">
      <c r="A1" s="23" t="s">
        <v>98</v>
      </c>
      <c r="B1" t="s">
        <v>99</v>
      </c>
    </row>
    <row r="2" spans="1:2" x14ac:dyDescent="0.3">
      <c r="A2" s="18">
        <v>88</v>
      </c>
      <c r="B2" s="19">
        <v>0</v>
      </c>
    </row>
    <row r="3" spans="1:2" x14ac:dyDescent="0.3">
      <c r="A3" s="18">
        <v>89</v>
      </c>
      <c r="B3" s="19">
        <v>25</v>
      </c>
    </row>
    <row r="4" spans="1:2" x14ac:dyDescent="0.3">
      <c r="A4" s="18">
        <v>95</v>
      </c>
      <c r="B4" s="19">
        <v>37.162162162162161</v>
      </c>
    </row>
    <row r="5" spans="1:2" x14ac:dyDescent="0.3">
      <c r="A5" s="18">
        <v>97</v>
      </c>
      <c r="B5" s="19">
        <v>68.243243243243242</v>
      </c>
    </row>
    <row r="6" spans="1:2" x14ac:dyDescent="0.3">
      <c r="A6" s="18">
        <v>98</v>
      </c>
      <c r="B6" s="19">
        <v>45.945945945945951</v>
      </c>
    </row>
    <row r="7" spans="1:2" x14ac:dyDescent="0.3">
      <c r="A7" s="18">
        <v>102</v>
      </c>
      <c r="B7" s="19">
        <v>44.144144144144143</v>
      </c>
    </row>
    <row r="8" spans="1:2" x14ac:dyDescent="0.3">
      <c r="A8" s="18">
        <v>104</v>
      </c>
      <c r="B8" s="19">
        <v>43.918918918918919</v>
      </c>
    </row>
    <row r="9" spans="1:2" x14ac:dyDescent="0.3">
      <c r="A9" s="18">
        <v>106</v>
      </c>
      <c r="B9" s="19">
        <v>23.648648648648649</v>
      </c>
    </row>
    <row r="10" spans="1:2" x14ac:dyDescent="0.3">
      <c r="A10" s="18">
        <v>107</v>
      </c>
      <c r="B10" s="19">
        <v>68.918918918918919</v>
      </c>
    </row>
    <row r="11" spans="1:2" x14ac:dyDescent="0.3">
      <c r="A11" s="18">
        <v>109</v>
      </c>
      <c r="B11" s="19">
        <v>60.810810810810814</v>
      </c>
    </row>
    <row r="12" spans="1:2" x14ac:dyDescent="0.3">
      <c r="A12" s="18">
        <v>110</v>
      </c>
      <c r="B12" s="19">
        <v>27.027027027027028</v>
      </c>
    </row>
    <row r="13" spans="1:2" x14ac:dyDescent="0.3">
      <c r="A13" s="18">
        <v>112</v>
      </c>
      <c r="B13" s="19">
        <v>50.675675675675677</v>
      </c>
    </row>
    <row r="14" spans="1:2" x14ac:dyDescent="0.3">
      <c r="A14" s="18">
        <v>114</v>
      </c>
      <c r="B14" s="19">
        <v>47.972972972972968</v>
      </c>
    </row>
    <row r="15" spans="1:2" x14ac:dyDescent="0.3">
      <c r="A15" s="18">
        <v>116</v>
      </c>
      <c r="B15" s="19">
        <v>70.270270270270274</v>
      </c>
    </row>
    <row r="16" spans="1:2" x14ac:dyDescent="0.3">
      <c r="A16" s="18">
        <v>120</v>
      </c>
      <c r="B16" s="19">
        <v>66.891891891891902</v>
      </c>
    </row>
    <row r="17" spans="1:2" x14ac:dyDescent="0.3">
      <c r="A17" s="18">
        <v>122</v>
      </c>
      <c r="B17" s="19">
        <v>72.297297297297291</v>
      </c>
    </row>
    <row r="18" spans="1:2" x14ac:dyDescent="0.3">
      <c r="A18" s="18">
        <v>127</v>
      </c>
      <c r="B18" s="19">
        <v>72.972972972972968</v>
      </c>
    </row>
    <row r="19" spans="1:2" x14ac:dyDescent="0.3">
      <c r="A19" s="18" t="s">
        <v>39</v>
      </c>
      <c r="B19" s="19">
        <v>34.346846846846844</v>
      </c>
    </row>
    <row r="20" spans="1:2" x14ac:dyDescent="0.3">
      <c r="A20" s="18" t="s">
        <v>100</v>
      </c>
      <c r="B20" s="19">
        <v>49.128160418482992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zoomScale="85" zoomScaleNormal="85" workbookViewId="0">
      <selection activeCell="X40" sqref="X40"/>
    </sheetView>
  </sheetViews>
  <sheetFormatPr defaultRowHeight="14.4" x14ac:dyDescent="0.3"/>
  <cols>
    <col min="1" max="1" width="25.6640625" customWidth="1"/>
    <col min="2" max="2" width="32.5546875" customWidth="1"/>
    <col min="3" max="7" width="2" customWidth="1"/>
    <col min="8" max="9" width="3" customWidth="1"/>
    <col min="10" max="10" width="11.44140625" customWidth="1"/>
    <col min="11" max="11" width="18.5546875" customWidth="1"/>
    <col min="12" max="12" width="17.44140625" customWidth="1"/>
    <col min="13" max="13" width="17.33203125" customWidth="1"/>
    <col min="14" max="14" width="14.109375" customWidth="1"/>
    <col min="15" max="15" width="12.6640625" customWidth="1"/>
    <col min="16" max="16" width="13.6640625" customWidth="1"/>
    <col min="17" max="17" width="13" customWidth="1"/>
    <col min="18" max="18" width="18.88671875" customWidth="1"/>
    <col min="19" max="19" width="22.88671875" customWidth="1"/>
    <col min="20" max="20" width="11.6640625" customWidth="1"/>
    <col min="21" max="21" width="18.88671875" customWidth="1"/>
    <col min="22" max="22" width="16.5546875" customWidth="1"/>
    <col min="23" max="23" width="14.88671875" customWidth="1"/>
    <col min="24" max="24" width="21" customWidth="1"/>
    <col min="25" max="25" width="11.88671875" customWidth="1"/>
    <col min="26" max="26" width="17.6640625" customWidth="1"/>
    <col min="27" max="27" width="12.77734375" customWidth="1"/>
    <col min="28" max="28" width="18.44140625" customWidth="1"/>
    <col min="29" max="29" width="16.33203125" customWidth="1"/>
    <col min="30" max="30" width="12" customWidth="1"/>
    <col min="31" max="31" width="16.88671875" customWidth="1"/>
    <col min="32" max="32" width="17.44140625" customWidth="1"/>
    <col min="33" max="33" width="11.44140625" customWidth="1"/>
    <col min="34" max="34" width="16.21875" bestFit="1" customWidth="1"/>
    <col min="35" max="35" width="23" bestFit="1" customWidth="1"/>
    <col min="36" max="36" width="19.33203125" bestFit="1" customWidth="1"/>
    <col min="37" max="37" width="21.5546875" bestFit="1" customWidth="1"/>
    <col min="38" max="38" width="12.5546875" bestFit="1" customWidth="1"/>
    <col min="39" max="39" width="15.5546875" bestFit="1" customWidth="1"/>
    <col min="40" max="40" width="13.5546875" bestFit="1" customWidth="1"/>
    <col min="41" max="41" width="11.77734375" bestFit="1" customWidth="1"/>
    <col min="42" max="42" width="18.5546875" bestFit="1" customWidth="1"/>
    <col min="43" max="43" width="17.44140625" bestFit="1" customWidth="1"/>
    <col min="44" max="44" width="17.33203125" bestFit="1" customWidth="1"/>
    <col min="45" max="45" width="14.109375" bestFit="1" customWidth="1"/>
    <col min="46" max="46" width="12.6640625" bestFit="1" customWidth="1"/>
    <col min="47" max="47" width="13.6640625" bestFit="1" customWidth="1"/>
    <col min="48" max="48" width="13" bestFit="1" customWidth="1"/>
    <col min="49" max="49" width="18.88671875" bestFit="1" customWidth="1"/>
    <col min="50" max="50" width="22.88671875" bestFit="1" customWidth="1"/>
    <col min="51" max="51" width="11.6640625" bestFit="1" customWidth="1"/>
    <col min="52" max="52" width="18.88671875" bestFit="1" customWidth="1"/>
    <col min="53" max="53" width="16.5546875" bestFit="1" customWidth="1"/>
    <col min="54" max="54" width="14.88671875" bestFit="1" customWidth="1"/>
    <col min="55" max="55" width="21" bestFit="1" customWidth="1"/>
    <col min="56" max="56" width="11.88671875" bestFit="1" customWidth="1"/>
    <col min="57" max="57" width="17.6640625" bestFit="1" customWidth="1"/>
    <col min="58" max="58" width="12.77734375" bestFit="1" customWidth="1"/>
    <col min="59" max="59" width="18.44140625" bestFit="1" customWidth="1"/>
    <col min="60" max="60" width="16.33203125" bestFit="1" customWidth="1"/>
    <col min="61" max="61" width="12" bestFit="1" customWidth="1"/>
    <col min="62" max="62" width="16.88671875" bestFit="1" customWidth="1"/>
    <col min="63" max="63" width="17.44140625" bestFit="1" customWidth="1"/>
    <col min="64" max="64" width="66.6640625" bestFit="1" customWidth="1"/>
    <col min="65" max="65" width="37" bestFit="1" customWidth="1"/>
    <col min="66" max="66" width="23" bestFit="1" customWidth="1"/>
    <col min="67" max="67" width="19.33203125" bestFit="1" customWidth="1"/>
    <col min="68" max="68" width="21.5546875" bestFit="1" customWidth="1"/>
    <col min="69" max="69" width="12.5546875" bestFit="1" customWidth="1"/>
    <col min="70" max="70" width="15.5546875" bestFit="1" customWidth="1"/>
    <col min="71" max="71" width="13.5546875" bestFit="1" customWidth="1"/>
    <col min="72" max="72" width="11.77734375" bestFit="1" customWidth="1"/>
    <col min="73" max="73" width="18.5546875" bestFit="1" customWidth="1"/>
    <col min="74" max="74" width="17.44140625" bestFit="1" customWidth="1"/>
    <col min="75" max="75" width="17.33203125" bestFit="1" customWidth="1"/>
    <col min="76" max="76" width="14.109375" bestFit="1" customWidth="1"/>
    <col min="77" max="77" width="12.6640625" bestFit="1" customWidth="1"/>
    <col min="78" max="78" width="13.6640625" bestFit="1" customWidth="1"/>
    <col min="79" max="79" width="13" bestFit="1" customWidth="1"/>
    <col min="80" max="80" width="18.88671875" bestFit="1" customWidth="1"/>
    <col min="81" max="81" width="22.88671875" bestFit="1" customWidth="1"/>
    <col min="82" max="82" width="11.6640625" bestFit="1" customWidth="1"/>
    <col min="83" max="83" width="18.88671875" bestFit="1" customWidth="1"/>
    <col min="84" max="84" width="16.5546875" bestFit="1" customWidth="1"/>
    <col min="85" max="85" width="14.88671875" bestFit="1" customWidth="1"/>
    <col min="86" max="86" width="21" bestFit="1" customWidth="1"/>
    <col min="87" max="87" width="11.88671875" bestFit="1" customWidth="1"/>
    <col min="88" max="88" width="17.6640625" bestFit="1" customWidth="1"/>
    <col min="89" max="89" width="12.77734375" bestFit="1" customWidth="1"/>
    <col min="90" max="90" width="18.44140625" bestFit="1" customWidth="1"/>
    <col min="91" max="91" width="16.33203125" bestFit="1" customWidth="1"/>
    <col min="92" max="92" width="12" bestFit="1" customWidth="1"/>
    <col min="93" max="93" width="16.88671875" bestFit="1" customWidth="1"/>
    <col min="94" max="94" width="17.44140625" bestFit="1" customWidth="1"/>
    <col min="95" max="95" width="66.6640625" bestFit="1" customWidth="1"/>
    <col min="96" max="96" width="36.6640625" bestFit="1" customWidth="1"/>
    <col min="97" max="97" width="37" bestFit="1" customWidth="1"/>
    <col min="98" max="98" width="19.33203125" bestFit="1" customWidth="1"/>
    <col min="99" max="99" width="21.5546875" bestFit="1" customWidth="1"/>
    <col min="100" max="100" width="12.5546875" bestFit="1" customWidth="1"/>
    <col min="101" max="101" width="15.5546875" bestFit="1" customWidth="1"/>
    <col min="102" max="102" width="13.5546875" bestFit="1" customWidth="1"/>
    <col min="103" max="103" width="11.77734375" bestFit="1" customWidth="1"/>
    <col min="104" max="104" width="18.5546875" bestFit="1" customWidth="1"/>
    <col min="105" max="105" width="17.44140625" bestFit="1" customWidth="1"/>
    <col min="106" max="106" width="17.33203125" bestFit="1" customWidth="1"/>
    <col min="107" max="107" width="14.109375" bestFit="1" customWidth="1"/>
    <col min="108" max="108" width="12.6640625" bestFit="1" customWidth="1"/>
    <col min="109" max="109" width="13.6640625" bestFit="1" customWidth="1"/>
    <col min="110" max="110" width="13" bestFit="1" customWidth="1"/>
    <col min="111" max="111" width="18.88671875" bestFit="1" customWidth="1"/>
    <col min="112" max="112" width="22.88671875" bestFit="1" customWidth="1"/>
    <col min="113" max="113" width="11.6640625" bestFit="1" customWidth="1"/>
    <col min="114" max="114" width="18.88671875" bestFit="1" customWidth="1"/>
    <col min="115" max="115" width="16.5546875" bestFit="1" customWidth="1"/>
    <col min="116" max="116" width="14.88671875" bestFit="1" customWidth="1"/>
    <col min="117" max="117" width="21" bestFit="1" customWidth="1"/>
    <col min="118" max="118" width="11.88671875" bestFit="1" customWidth="1"/>
    <col min="119" max="119" width="17.6640625" bestFit="1" customWidth="1"/>
    <col min="120" max="120" width="12.77734375" bestFit="1" customWidth="1"/>
    <col min="121" max="121" width="18.44140625" bestFit="1" customWidth="1"/>
    <col min="122" max="122" width="16.33203125" bestFit="1" customWidth="1"/>
    <col min="123" max="123" width="12" bestFit="1" customWidth="1"/>
    <col min="124" max="124" width="16.88671875" bestFit="1" customWidth="1"/>
    <col min="125" max="125" width="17.44140625" bestFit="1" customWidth="1"/>
    <col min="126" max="126" width="66.6640625" bestFit="1" customWidth="1"/>
    <col min="127" max="127" width="45.5546875" bestFit="1" customWidth="1"/>
    <col min="128" max="128" width="36.6640625" bestFit="1" customWidth="1"/>
    <col min="129" max="129" width="37" bestFit="1" customWidth="1"/>
    <col min="130" max="130" width="21.5546875" bestFit="1" customWidth="1"/>
    <col min="131" max="131" width="12.5546875" bestFit="1" customWidth="1"/>
    <col min="132" max="132" width="15.5546875" bestFit="1" customWidth="1"/>
    <col min="133" max="133" width="13.5546875" bestFit="1" customWidth="1"/>
    <col min="134" max="134" width="11.77734375" bestFit="1" customWidth="1"/>
    <col min="135" max="135" width="18.5546875" bestFit="1" customWidth="1"/>
    <col min="136" max="136" width="17.44140625" bestFit="1" customWidth="1"/>
    <col min="137" max="137" width="17.33203125" bestFit="1" customWidth="1"/>
    <col min="138" max="138" width="14.109375" bestFit="1" customWidth="1"/>
    <col min="139" max="139" width="12.6640625" bestFit="1" customWidth="1"/>
    <col min="140" max="140" width="13.6640625" bestFit="1" customWidth="1"/>
    <col min="141" max="141" width="13" bestFit="1" customWidth="1"/>
    <col min="142" max="142" width="18.88671875" bestFit="1" customWidth="1"/>
    <col min="143" max="143" width="22.88671875" bestFit="1" customWidth="1"/>
    <col min="144" max="144" width="11.6640625" bestFit="1" customWidth="1"/>
    <col min="145" max="145" width="18.88671875" bestFit="1" customWidth="1"/>
    <col min="146" max="146" width="16.5546875" bestFit="1" customWidth="1"/>
    <col min="147" max="147" width="14.88671875" bestFit="1" customWidth="1"/>
    <col min="148" max="148" width="21" bestFit="1" customWidth="1"/>
    <col min="149" max="149" width="11.88671875" bestFit="1" customWidth="1"/>
    <col min="150" max="150" width="17.6640625" bestFit="1" customWidth="1"/>
    <col min="151" max="151" width="12.77734375" bestFit="1" customWidth="1"/>
    <col min="152" max="152" width="18.44140625" bestFit="1" customWidth="1"/>
    <col min="153" max="153" width="16.33203125" bestFit="1" customWidth="1"/>
    <col min="154" max="154" width="12" bestFit="1" customWidth="1"/>
    <col min="155" max="155" width="16.88671875" bestFit="1" customWidth="1"/>
    <col min="156" max="156" width="17.44140625" bestFit="1" customWidth="1"/>
    <col min="157" max="157" width="66.6640625" bestFit="1" customWidth="1"/>
    <col min="158" max="158" width="42.88671875" bestFit="1" customWidth="1"/>
    <col min="159" max="159" width="45.5546875" bestFit="1" customWidth="1"/>
    <col min="160" max="160" width="36.6640625" bestFit="1" customWidth="1"/>
    <col min="161" max="161" width="37" bestFit="1" customWidth="1"/>
    <col min="162" max="162" width="12" bestFit="1" customWidth="1"/>
    <col min="163" max="163" width="14.88671875" bestFit="1" customWidth="1"/>
    <col min="164" max="164" width="12.88671875" bestFit="1" customWidth="1"/>
    <col min="165" max="165" width="11.21875" bestFit="1" customWidth="1"/>
    <col min="166" max="166" width="17.44140625" bestFit="1" customWidth="1"/>
    <col min="167" max="167" width="16.77734375" bestFit="1" customWidth="1"/>
    <col min="168" max="168" width="16.44140625" bestFit="1" customWidth="1"/>
    <col min="169" max="169" width="13.44140625" bestFit="1" customWidth="1"/>
    <col min="170" max="170" width="12.21875" bestFit="1" customWidth="1"/>
    <col min="171" max="171" width="12.88671875" bestFit="1" customWidth="1"/>
    <col min="172" max="172" width="12.44140625" bestFit="1" customWidth="1"/>
    <col min="173" max="173" width="17.77734375" bestFit="1" customWidth="1"/>
    <col min="174" max="174" width="22" bestFit="1" customWidth="1"/>
    <col min="175" max="175" width="11" bestFit="1" customWidth="1"/>
    <col min="176" max="176" width="18.44140625" bestFit="1" customWidth="1"/>
    <col min="177" max="177" width="15.6640625" bestFit="1" customWidth="1"/>
    <col min="178" max="178" width="14.109375" bestFit="1" customWidth="1"/>
    <col min="179" max="179" width="20.33203125" bestFit="1" customWidth="1"/>
    <col min="180" max="180" width="11.44140625" bestFit="1" customWidth="1"/>
    <col min="181" max="181" width="17.21875" bestFit="1" customWidth="1"/>
    <col min="182" max="182" width="12.33203125" bestFit="1" customWidth="1"/>
    <col min="183" max="183" width="17.44140625" bestFit="1" customWidth="1"/>
    <col min="184" max="184" width="15.77734375" bestFit="1" customWidth="1"/>
    <col min="185" max="185" width="11.33203125" bestFit="1" customWidth="1"/>
    <col min="186" max="186" width="15.88671875" bestFit="1" customWidth="1"/>
    <col min="187" max="187" width="16.6640625" bestFit="1" customWidth="1"/>
    <col min="188" max="188" width="62.5546875" bestFit="1" customWidth="1"/>
    <col min="189" max="189" width="38.77734375" bestFit="1" customWidth="1"/>
    <col min="190" max="190" width="40" bestFit="1" customWidth="1"/>
    <col min="191" max="191" width="42.6640625" bestFit="1" customWidth="1"/>
    <col min="192" max="192" width="34.44140625" bestFit="1" customWidth="1"/>
    <col min="193" max="193" width="34.5546875" bestFit="1" customWidth="1"/>
  </cols>
  <sheetData>
    <row r="1" spans="1:2" ht="13.2" customHeight="1" x14ac:dyDescent="0.3"/>
    <row r="2" spans="1:2" ht="12.6" customHeight="1" x14ac:dyDescent="0.3"/>
    <row r="3" spans="1:2" x14ac:dyDescent="0.3">
      <c r="A3" s="23" t="s">
        <v>98</v>
      </c>
      <c r="B3" t="s">
        <v>101</v>
      </c>
    </row>
    <row r="4" spans="1:2" x14ac:dyDescent="0.3">
      <c r="A4" s="18">
        <v>4</v>
      </c>
      <c r="B4" s="19">
        <v>4.5</v>
      </c>
    </row>
    <row r="5" spans="1:2" x14ac:dyDescent="0.3">
      <c r="A5" s="20" t="s">
        <v>66</v>
      </c>
      <c r="B5" s="19">
        <v>5</v>
      </c>
    </row>
    <row r="6" spans="1:2" x14ac:dyDescent="0.3">
      <c r="A6" s="20" t="s">
        <v>88</v>
      </c>
      <c r="B6" s="19">
        <v>4</v>
      </c>
    </row>
    <row r="7" spans="1:2" x14ac:dyDescent="0.3">
      <c r="A7" s="18">
        <v>5</v>
      </c>
      <c r="B7" s="19">
        <v>9.5</v>
      </c>
    </row>
    <row r="8" spans="1:2" x14ac:dyDescent="0.3">
      <c r="A8" s="20" t="s">
        <v>47</v>
      </c>
      <c r="B8" s="19">
        <v>11</v>
      </c>
    </row>
    <row r="9" spans="1:2" x14ac:dyDescent="0.3">
      <c r="A9" s="20" t="s">
        <v>60</v>
      </c>
      <c r="B9" s="19">
        <v>8</v>
      </c>
    </row>
    <row r="10" spans="1:2" x14ac:dyDescent="0.3">
      <c r="A10" s="20" t="s">
        <v>61</v>
      </c>
      <c r="B10" s="19">
        <v>8</v>
      </c>
    </row>
    <row r="11" spans="1:2" x14ac:dyDescent="0.3">
      <c r="A11" s="20" t="s">
        <v>90</v>
      </c>
      <c r="B11" s="19">
        <v>11</v>
      </c>
    </row>
    <row r="12" spans="1:2" x14ac:dyDescent="0.3">
      <c r="A12" s="18">
        <v>6</v>
      </c>
      <c r="B12" s="19">
        <v>9</v>
      </c>
    </row>
    <row r="13" spans="1:2" x14ac:dyDescent="0.3">
      <c r="A13" s="20" t="s">
        <v>53</v>
      </c>
      <c r="B13" s="19">
        <v>7</v>
      </c>
    </row>
    <row r="14" spans="1:2" x14ac:dyDescent="0.3">
      <c r="A14" s="20" t="s">
        <v>78</v>
      </c>
      <c r="B14" s="19">
        <v>7</v>
      </c>
    </row>
    <row r="15" spans="1:2" x14ac:dyDescent="0.3">
      <c r="A15" s="20" t="s">
        <v>86</v>
      </c>
      <c r="B15" s="19">
        <v>11</v>
      </c>
    </row>
    <row r="16" spans="1:2" x14ac:dyDescent="0.3">
      <c r="A16" s="20" t="s">
        <v>91</v>
      </c>
      <c r="B16" s="19">
        <v>11</v>
      </c>
    </row>
    <row r="17" spans="1:2" x14ac:dyDescent="0.3">
      <c r="A17" s="18">
        <v>7</v>
      </c>
      <c r="B17" s="19">
        <v>9.8000000000000007</v>
      </c>
    </row>
    <row r="18" spans="1:2" x14ac:dyDescent="0.3">
      <c r="A18" s="20" t="s">
        <v>41</v>
      </c>
      <c r="B18" s="19">
        <v>8</v>
      </c>
    </row>
    <row r="19" spans="1:2" x14ac:dyDescent="0.3">
      <c r="A19" s="20" t="s">
        <v>45</v>
      </c>
      <c r="B19" s="19">
        <v>9</v>
      </c>
    </row>
    <row r="20" spans="1:2" x14ac:dyDescent="0.3">
      <c r="A20" s="20" t="s">
        <v>70</v>
      </c>
      <c r="B20" s="19">
        <v>11</v>
      </c>
    </row>
    <row r="21" spans="1:2" x14ac:dyDescent="0.3">
      <c r="A21" s="20" t="s">
        <v>75</v>
      </c>
      <c r="B21" s="19">
        <v>10</v>
      </c>
    </row>
    <row r="22" spans="1:2" x14ac:dyDescent="0.3">
      <c r="A22" s="20" t="s">
        <v>92</v>
      </c>
      <c r="B22" s="19">
        <v>11</v>
      </c>
    </row>
    <row r="23" spans="1:2" x14ac:dyDescent="0.3">
      <c r="A23" s="18">
        <v>8</v>
      </c>
      <c r="B23" s="19">
        <v>10.357142857142858</v>
      </c>
    </row>
    <row r="24" spans="1:2" x14ac:dyDescent="0.3">
      <c r="A24" s="20" t="s">
        <v>35</v>
      </c>
      <c r="B24" s="19">
        <v>11</v>
      </c>
    </row>
    <row r="25" spans="1:2" x14ac:dyDescent="0.3">
      <c r="A25" s="20" t="s">
        <v>56</v>
      </c>
      <c r="B25" s="19">
        <v>11</v>
      </c>
    </row>
    <row r="26" spans="1:2" x14ac:dyDescent="0.3">
      <c r="A26" s="20" t="s">
        <v>57</v>
      </c>
      <c r="B26" s="19">
        <v>11</v>
      </c>
    </row>
    <row r="27" spans="1:2" x14ac:dyDescent="0.3">
      <c r="A27" s="20" t="s">
        <v>59</v>
      </c>
      <c r="B27" s="19">
        <v>11</v>
      </c>
    </row>
    <row r="28" spans="1:2" x14ac:dyDescent="0.3">
      <c r="A28" s="20" t="s">
        <v>65</v>
      </c>
      <c r="B28" s="19">
        <v>11</v>
      </c>
    </row>
    <row r="29" spans="1:2" x14ac:dyDescent="0.3">
      <c r="A29" s="20" t="s">
        <v>69</v>
      </c>
      <c r="B29" s="19">
        <v>11</v>
      </c>
    </row>
    <row r="30" spans="1:2" x14ac:dyDescent="0.3">
      <c r="A30" s="20" t="s">
        <v>77</v>
      </c>
      <c r="B30" s="19">
        <v>11</v>
      </c>
    </row>
    <row r="31" spans="1:2" x14ac:dyDescent="0.3">
      <c r="A31" s="20" t="s">
        <v>81</v>
      </c>
      <c r="B31" s="19">
        <v>8</v>
      </c>
    </row>
    <row r="32" spans="1:2" x14ac:dyDescent="0.3">
      <c r="A32" s="20" t="s">
        <v>82</v>
      </c>
      <c r="B32" s="19">
        <v>11</v>
      </c>
    </row>
    <row r="33" spans="1:2" x14ac:dyDescent="0.3">
      <c r="A33" s="20" t="s">
        <v>83</v>
      </c>
      <c r="B33" s="19">
        <v>11</v>
      </c>
    </row>
    <row r="34" spans="1:2" x14ac:dyDescent="0.3">
      <c r="A34" s="20" t="s">
        <v>84</v>
      </c>
      <c r="B34" s="19">
        <v>6</v>
      </c>
    </row>
    <row r="35" spans="1:2" x14ac:dyDescent="0.3">
      <c r="A35" s="20" t="s">
        <v>87</v>
      </c>
      <c r="B35" s="19">
        <v>11</v>
      </c>
    </row>
    <row r="36" spans="1:2" x14ac:dyDescent="0.3">
      <c r="A36" s="20" t="s">
        <v>93</v>
      </c>
      <c r="B36" s="19">
        <v>10</v>
      </c>
    </row>
    <row r="37" spans="1:2" x14ac:dyDescent="0.3">
      <c r="A37" s="20" t="s">
        <v>97</v>
      </c>
      <c r="B37" s="19">
        <v>11</v>
      </c>
    </row>
    <row r="38" spans="1:2" x14ac:dyDescent="0.3">
      <c r="A38" s="18">
        <v>9</v>
      </c>
      <c r="B38" s="19">
        <v>5</v>
      </c>
    </row>
    <row r="39" spans="1:2" x14ac:dyDescent="0.3">
      <c r="A39" s="20" t="s">
        <v>95</v>
      </c>
      <c r="B39" s="19">
        <v>5</v>
      </c>
    </row>
    <row r="40" spans="1:2" x14ac:dyDescent="0.3">
      <c r="A40" s="18" t="s">
        <v>39</v>
      </c>
      <c r="B40" s="19">
        <v>9</v>
      </c>
    </row>
    <row r="41" spans="1:2" x14ac:dyDescent="0.3">
      <c r="A41" s="20" t="s">
        <v>49</v>
      </c>
      <c r="B41" s="19">
        <v>9</v>
      </c>
    </row>
    <row r="42" spans="1:2" x14ac:dyDescent="0.3">
      <c r="A42" s="18" t="s">
        <v>100</v>
      </c>
      <c r="B42" s="19">
        <v>9.387096774193548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2" sqref="C2"/>
    </sheetView>
  </sheetViews>
  <sheetFormatPr defaultRowHeight="14.4" x14ac:dyDescent="0.3"/>
  <cols>
    <col min="1" max="1" width="29.88671875" customWidth="1"/>
    <col min="2" max="2" width="6.21875" customWidth="1"/>
    <col min="3" max="4" width="4.6640625" customWidth="1"/>
    <col min="5" max="5" width="8.21875" customWidth="1"/>
  </cols>
  <sheetData>
    <row r="1" spans="1:4" x14ac:dyDescent="0.3">
      <c r="B1" s="23" t="s">
        <v>102</v>
      </c>
    </row>
    <row r="2" spans="1:4" x14ac:dyDescent="0.3">
      <c r="B2" t="s">
        <v>39</v>
      </c>
      <c r="C2" t="s">
        <v>44</v>
      </c>
      <c r="D2" t="s">
        <v>100</v>
      </c>
    </row>
    <row r="3" spans="1:4" ht="14.4" customHeight="1" x14ac:dyDescent="0.3">
      <c r="A3" s="23" t="s">
        <v>103</v>
      </c>
    </row>
    <row r="4" spans="1:4" ht="14.4" customHeight="1" x14ac:dyDescent="0.3">
      <c r="A4" s="18" t="s">
        <v>104</v>
      </c>
      <c r="B4" s="19">
        <v>52.127659574468098</v>
      </c>
      <c r="C4" s="19">
        <v>29.361702127659576</v>
      </c>
      <c r="D4" s="19">
        <v>48.45573095401511</v>
      </c>
    </row>
    <row r="5" spans="1:4" ht="14.4" customHeight="1" x14ac:dyDescent="0.3">
      <c r="A5" s="18" t="s">
        <v>105</v>
      </c>
      <c r="B5" s="19">
        <v>54.202279202279186</v>
      </c>
      <c r="C5" s="19">
        <v>30</v>
      </c>
      <c r="D5" s="19">
        <v>50.298685782556738</v>
      </c>
    </row>
    <row r="6" spans="1:4" ht="14.4" customHeight="1" x14ac:dyDescent="0.3"/>
  </sheetData>
  <pageMargins left="0.7" right="0.7" top="0.75" bottom="0.75" header="0.3" footer="0.3"/>
  <pageSetup paperSize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2"/>
  <sheetViews>
    <sheetView tabSelected="1" topLeftCell="A4" workbookViewId="0">
      <selection activeCell="B7" sqref="B7"/>
    </sheetView>
  </sheetViews>
  <sheetFormatPr defaultRowHeight="14.4" x14ac:dyDescent="0.3"/>
  <cols>
    <col min="1" max="1" width="21.44140625" customWidth="1"/>
    <col min="2" max="7" width="8.21875" customWidth="1"/>
  </cols>
  <sheetData>
    <row r="4" spans="1:7" ht="214.2" x14ac:dyDescent="0.3">
      <c r="A4" s="23" t="s">
        <v>98</v>
      </c>
      <c r="B4" s="21" t="s">
        <v>106</v>
      </c>
      <c r="C4" s="21" t="s">
        <v>107</v>
      </c>
      <c r="D4" s="21" t="s">
        <v>108</v>
      </c>
      <c r="E4" s="21" t="s">
        <v>109</v>
      </c>
      <c r="F4" s="21" t="s">
        <v>110</v>
      </c>
      <c r="G4" s="21" t="s">
        <v>111</v>
      </c>
    </row>
    <row r="5" spans="1:7" x14ac:dyDescent="0.3">
      <c r="A5" s="18">
        <v>4</v>
      </c>
      <c r="B5" s="19">
        <v>25.5</v>
      </c>
      <c r="C5" s="19"/>
      <c r="D5" s="19">
        <v>13</v>
      </c>
      <c r="E5" s="19"/>
      <c r="F5" s="19"/>
      <c r="G5" s="19"/>
    </row>
    <row r="6" spans="1:7" x14ac:dyDescent="0.3">
      <c r="A6" s="18">
        <v>5</v>
      </c>
      <c r="B6" s="19">
        <v>23</v>
      </c>
      <c r="C6" s="19">
        <v>15.333333333333334</v>
      </c>
      <c r="D6" s="19">
        <v>13.75</v>
      </c>
      <c r="E6" s="19">
        <v>15</v>
      </c>
      <c r="F6" s="19">
        <v>13.5</v>
      </c>
      <c r="G6" s="19">
        <v>13.333333333333334</v>
      </c>
    </row>
    <row r="7" spans="1:7" x14ac:dyDescent="0.3">
      <c r="A7" s="18">
        <v>6</v>
      </c>
      <c r="B7" s="19">
        <v>22.75</v>
      </c>
      <c r="C7" s="19">
        <v>13.25</v>
      </c>
      <c r="D7" s="19">
        <v>14.5</v>
      </c>
      <c r="E7" s="19">
        <v>11</v>
      </c>
      <c r="F7" s="19">
        <v>9</v>
      </c>
      <c r="G7" s="19">
        <v>13.5</v>
      </c>
    </row>
    <row r="8" spans="1:7" x14ac:dyDescent="0.3">
      <c r="A8" s="18">
        <v>7</v>
      </c>
      <c r="B8" s="19">
        <v>24</v>
      </c>
      <c r="C8" s="19">
        <v>17.5</v>
      </c>
      <c r="D8" s="19">
        <v>15.6</v>
      </c>
      <c r="E8" s="19">
        <v>16</v>
      </c>
      <c r="F8" s="19">
        <v>13</v>
      </c>
      <c r="G8" s="19">
        <v>13.6</v>
      </c>
    </row>
    <row r="9" spans="1:7" x14ac:dyDescent="0.3">
      <c r="A9" s="18">
        <v>8</v>
      </c>
      <c r="B9" s="19">
        <v>30.714285714285715</v>
      </c>
      <c r="C9" s="19">
        <v>17.818181818181817</v>
      </c>
      <c r="D9" s="19">
        <v>16.076923076923077</v>
      </c>
      <c r="E9" s="19">
        <v>15.615384615384615</v>
      </c>
      <c r="F9" s="19">
        <v>16.25</v>
      </c>
      <c r="G9" s="19">
        <v>17</v>
      </c>
    </row>
    <row r="10" spans="1:7" x14ac:dyDescent="0.3">
      <c r="A10" s="18">
        <v>9</v>
      </c>
      <c r="B10" s="19"/>
      <c r="C10" s="19"/>
      <c r="D10" s="19"/>
      <c r="E10" s="19"/>
      <c r="F10" s="19"/>
      <c r="G10" s="19"/>
    </row>
    <row r="11" spans="1:7" x14ac:dyDescent="0.3">
      <c r="A11" s="18" t="s">
        <v>39</v>
      </c>
      <c r="B11" s="19">
        <v>23</v>
      </c>
      <c r="C11" s="19">
        <v>12</v>
      </c>
      <c r="D11" s="19">
        <v>6</v>
      </c>
      <c r="E11" s="19">
        <v>14</v>
      </c>
      <c r="F11" s="19"/>
      <c r="G11" s="19"/>
    </row>
    <row r="12" spans="1:7" x14ac:dyDescent="0.3">
      <c r="A12" s="18" t="s">
        <v>100</v>
      </c>
      <c r="B12" s="19">
        <v>27</v>
      </c>
      <c r="C12" s="19">
        <v>16.391304347826086</v>
      </c>
      <c r="D12" s="19">
        <v>15</v>
      </c>
      <c r="E12" s="19">
        <v>15.095238095238095</v>
      </c>
      <c r="F12" s="19">
        <v>14.684210526315789</v>
      </c>
      <c r="G12" s="19">
        <v>15.478260869565217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115" zoomScaleNormal="115" workbookViewId="0">
      <selection activeCell="X40" sqref="X40"/>
    </sheetView>
  </sheetViews>
  <sheetFormatPr defaultRowHeight="14.4" x14ac:dyDescent="0.3"/>
  <cols>
    <col min="1" max="1" width="27.88671875" bestFit="1" customWidth="1"/>
    <col min="2" max="3" width="19" customWidth="1"/>
  </cols>
  <sheetData>
    <row r="1" spans="1:3" x14ac:dyDescent="0.3">
      <c r="A1" s="23" t="s">
        <v>98</v>
      </c>
      <c r="B1" t="s">
        <v>104</v>
      </c>
      <c r="C1" t="s">
        <v>105</v>
      </c>
    </row>
    <row r="2" spans="1:3" x14ac:dyDescent="0.3">
      <c r="A2" s="18" t="s">
        <v>55</v>
      </c>
      <c r="B2" s="19">
        <v>44.680851063829792</v>
      </c>
      <c r="C2" s="19">
        <v>44.444444444444443</v>
      </c>
    </row>
    <row r="3" spans="1:3" x14ac:dyDescent="0.3">
      <c r="A3" s="18" t="s">
        <v>76</v>
      </c>
      <c r="B3" s="19">
        <v>57.978723404255319</v>
      </c>
      <c r="C3" s="19">
        <v>61.111111111111107</v>
      </c>
    </row>
    <row r="4" spans="1:3" x14ac:dyDescent="0.3">
      <c r="A4" s="18" t="s">
        <v>51</v>
      </c>
      <c r="B4" s="19">
        <v>25.531914893617024</v>
      </c>
      <c r="C4" s="19">
        <v>24.691358024691358</v>
      </c>
    </row>
    <row r="5" spans="1:3" x14ac:dyDescent="0.3">
      <c r="A5" s="18" t="s">
        <v>46</v>
      </c>
      <c r="B5" s="19">
        <v>32.978723404255319</v>
      </c>
      <c r="C5" s="19">
        <v>37.037037037037038</v>
      </c>
    </row>
    <row r="6" spans="1:3" x14ac:dyDescent="0.3">
      <c r="A6" s="18" t="s">
        <v>80</v>
      </c>
      <c r="B6" s="19">
        <v>52.127659574468083</v>
      </c>
      <c r="C6" s="19">
        <v>53.703703703703702</v>
      </c>
    </row>
    <row r="7" spans="1:3" x14ac:dyDescent="0.3">
      <c r="A7" s="18" t="s">
        <v>48</v>
      </c>
      <c r="B7" s="19">
        <v>52.925531914893618</v>
      </c>
      <c r="C7" s="19">
        <v>53.93518518518519</v>
      </c>
    </row>
    <row r="8" spans="1:3" x14ac:dyDescent="0.3">
      <c r="A8" s="18" t="s">
        <v>37</v>
      </c>
      <c r="B8" s="19">
        <v>53.723404255319153</v>
      </c>
      <c r="C8" s="19">
        <v>62.962962962962962</v>
      </c>
    </row>
    <row r="9" spans="1:3" x14ac:dyDescent="0.3">
      <c r="A9" s="18" t="s">
        <v>63</v>
      </c>
      <c r="B9" s="19">
        <v>68.085106382978722</v>
      </c>
      <c r="C9" s="19">
        <v>68.518518518518519</v>
      </c>
    </row>
    <row r="10" spans="1:3" x14ac:dyDescent="0.3">
      <c r="A10" s="18" t="s">
        <v>43</v>
      </c>
      <c r="B10" s="19">
        <v>30.319148936170215</v>
      </c>
      <c r="C10" s="19">
        <v>36.111111111111114</v>
      </c>
    </row>
    <row r="11" spans="1:3" x14ac:dyDescent="0.3">
      <c r="A11" s="18" t="s">
        <v>100</v>
      </c>
      <c r="B11" s="19">
        <v>48.45573095401511</v>
      </c>
      <c r="C11" s="19">
        <v>50.298685782556738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workbookViewId="0">
      <selection activeCell="X40" sqref="X40"/>
    </sheetView>
  </sheetViews>
  <sheetFormatPr defaultRowHeight="14.4" x14ac:dyDescent="0.3"/>
  <cols>
    <col min="1" max="1" width="34.33203125" customWidth="1"/>
    <col min="2" max="10" width="3.6640625" customWidth="1"/>
    <col min="11" max="24" width="4.33203125" customWidth="1"/>
    <col min="25" max="25" width="4.33203125" style="22" customWidth="1"/>
    <col min="26" max="32" width="4.33203125" customWidth="1"/>
  </cols>
  <sheetData>
    <row r="1" spans="1:32" ht="136.8000000000000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112</v>
      </c>
      <c r="M1" s="1" t="s">
        <v>113</v>
      </c>
      <c r="N1" s="1" t="s">
        <v>114</v>
      </c>
      <c r="O1" s="1" t="s">
        <v>115</v>
      </c>
      <c r="P1" s="1" t="s">
        <v>116</v>
      </c>
      <c r="Q1" s="1" t="s">
        <v>117</v>
      </c>
      <c r="R1" s="1" t="s">
        <v>118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ht="15" customHeight="1" thickBot="1" x14ac:dyDescent="0.35">
      <c r="A2" s="3" t="s">
        <v>35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38</v>
      </c>
      <c r="G2" s="4" t="s">
        <v>38</v>
      </c>
      <c r="H2" s="4" t="s">
        <v>39</v>
      </c>
      <c r="I2" s="4">
        <v>122</v>
      </c>
      <c r="J2" s="4" t="s">
        <v>40</v>
      </c>
      <c r="K2" s="5">
        <v>8</v>
      </c>
      <c r="L2" s="8"/>
      <c r="R2">
        <f>COUNT(L2:Q2)</f>
        <v>0</v>
      </c>
      <c r="AA2" s="8">
        <v>35</v>
      </c>
      <c r="AB2">
        <v>19</v>
      </c>
      <c r="AC2">
        <v>19</v>
      </c>
      <c r="AD2">
        <v>17</v>
      </c>
      <c r="AE2">
        <v>17</v>
      </c>
      <c r="AF2">
        <v>18</v>
      </c>
    </row>
    <row r="3" spans="1:32" ht="15" customHeight="1" thickBot="1" x14ac:dyDescent="0.35">
      <c r="A3" s="9" t="s">
        <v>41</v>
      </c>
      <c r="B3" s="9" t="s">
        <v>42</v>
      </c>
      <c r="C3" s="9" t="s">
        <v>43</v>
      </c>
      <c r="D3" s="9" t="s">
        <v>38</v>
      </c>
      <c r="E3" s="10" t="s">
        <v>39</v>
      </c>
      <c r="F3" s="10" t="s">
        <v>38</v>
      </c>
      <c r="G3" s="10" t="s">
        <v>38</v>
      </c>
      <c r="H3" s="10" t="s">
        <v>44</v>
      </c>
      <c r="I3" s="10">
        <v>89</v>
      </c>
      <c r="J3" s="10" t="s">
        <v>40</v>
      </c>
      <c r="K3" s="11">
        <v>7</v>
      </c>
      <c r="L3" s="8"/>
      <c r="R3">
        <f t="shared" ref="R3:R32" si="0">COUNT(L3:Q3)</f>
        <v>0</v>
      </c>
      <c r="AA3" s="8"/>
      <c r="AC3">
        <v>17</v>
      </c>
      <c r="AD3">
        <v>16</v>
      </c>
      <c r="AF3">
        <v>11</v>
      </c>
    </row>
    <row r="4" spans="1:32" ht="15" customHeight="1" thickBot="1" x14ac:dyDescent="0.35">
      <c r="A4" s="3" t="s">
        <v>45</v>
      </c>
      <c r="B4" s="3" t="s">
        <v>42</v>
      </c>
      <c r="C4" s="3" t="s">
        <v>46</v>
      </c>
      <c r="D4" s="3" t="s">
        <v>38</v>
      </c>
      <c r="E4" s="4" t="s">
        <v>39</v>
      </c>
      <c r="F4" s="4" t="s">
        <v>38</v>
      </c>
      <c r="G4" s="4" t="s">
        <v>38</v>
      </c>
      <c r="H4" s="4" t="s">
        <v>39</v>
      </c>
      <c r="I4" s="4">
        <v>102</v>
      </c>
      <c r="J4" s="4" t="s">
        <v>40</v>
      </c>
      <c r="K4" s="5">
        <v>7</v>
      </c>
      <c r="L4" s="8"/>
      <c r="R4">
        <f t="shared" si="0"/>
        <v>0</v>
      </c>
      <c r="AA4" s="8">
        <v>17</v>
      </c>
      <c r="AB4">
        <v>20</v>
      </c>
      <c r="AC4">
        <v>12</v>
      </c>
      <c r="AF4">
        <v>13</v>
      </c>
    </row>
    <row r="5" spans="1:32" ht="15" customHeight="1" thickBot="1" x14ac:dyDescent="0.35">
      <c r="A5" s="9" t="s">
        <v>47</v>
      </c>
      <c r="B5" s="9" t="s">
        <v>36</v>
      </c>
      <c r="C5" s="9" t="s">
        <v>48</v>
      </c>
      <c r="D5" s="9" t="s">
        <v>38</v>
      </c>
      <c r="E5" s="10" t="s">
        <v>39</v>
      </c>
      <c r="F5" s="10" t="s">
        <v>38</v>
      </c>
      <c r="G5" s="10" t="s">
        <v>38</v>
      </c>
      <c r="H5" s="10" t="s">
        <v>39</v>
      </c>
      <c r="I5" s="10" t="s">
        <v>39</v>
      </c>
      <c r="J5" s="10" t="s">
        <v>40</v>
      </c>
      <c r="K5" s="11">
        <v>5</v>
      </c>
      <c r="L5" s="8"/>
      <c r="R5">
        <f t="shared" si="0"/>
        <v>0</v>
      </c>
      <c r="AA5" s="8">
        <v>33</v>
      </c>
      <c r="AB5">
        <v>20</v>
      </c>
      <c r="AC5">
        <v>17</v>
      </c>
      <c r="AD5">
        <v>19</v>
      </c>
      <c r="AE5">
        <v>16</v>
      </c>
      <c r="AF5">
        <v>15</v>
      </c>
    </row>
    <row r="6" spans="1:32" ht="15" customHeight="1" thickBot="1" x14ac:dyDescent="0.35">
      <c r="A6" s="3" t="s">
        <v>49</v>
      </c>
      <c r="B6" s="3" t="s">
        <v>50</v>
      </c>
      <c r="C6" s="3" t="s">
        <v>51</v>
      </c>
      <c r="D6" s="3" t="s">
        <v>38</v>
      </c>
      <c r="E6" s="4" t="s">
        <v>39</v>
      </c>
      <c r="F6" s="4" t="s">
        <v>38</v>
      </c>
      <c r="G6" s="4" t="s">
        <v>44</v>
      </c>
      <c r="H6" s="4" t="s">
        <v>39</v>
      </c>
      <c r="I6" s="4" t="s">
        <v>39</v>
      </c>
      <c r="J6" s="4" t="s">
        <v>39</v>
      </c>
      <c r="K6" s="4" t="s">
        <v>39</v>
      </c>
      <c r="L6" s="8"/>
      <c r="R6">
        <f t="shared" si="0"/>
        <v>0</v>
      </c>
      <c r="AA6" s="8">
        <v>23</v>
      </c>
      <c r="AB6">
        <v>12</v>
      </c>
      <c r="AC6">
        <v>6</v>
      </c>
      <c r="AD6">
        <v>14</v>
      </c>
    </row>
    <row r="7" spans="1:32" ht="15" customHeight="1" thickBot="1" x14ac:dyDescent="0.35">
      <c r="A7" s="9" t="s">
        <v>53</v>
      </c>
      <c r="B7" s="9" t="s">
        <v>54</v>
      </c>
      <c r="C7" s="9" t="s">
        <v>55</v>
      </c>
      <c r="D7" s="9" t="s">
        <v>38</v>
      </c>
      <c r="E7" s="10" t="s">
        <v>39</v>
      </c>
      <c r="F7" s="10" t="s">
        <v>38</v>
      </c>
      <c r="G7" s="10" t="s">
        <v>44</v>
      </c>
      <c r="H7" s="10" t="s">
        <v>39</v>
      </c>
      <c r="I7" s="10" t="s">
        <v>39</v>
      </c>
      <c r="J7" s="10" t="s">
        <v>40</v>
      </c>
      <c r="K7" s="11">
        <v>6</v>
      </c>
      <c r="L7" s="8"/>
      <c r="R7">
        <f t="shared" si="0"/>
        <v>0</v>
      </c>
      <c r="AA7" s="8">
        <v>22</v>
      </c>
      <c r="AB7">
        <v>9</v>
      </c>
    </row>
    <row r="8" spans="1:32" ht="15" customHeight="1" thickBot="1" x14ac:dyDescent="0.35">
      <c r="A8" s="3" t="s">
        <v>56</v>
      </c>
      <c r="B8" s="3" t="s">
        <v>36</v>
      </c>
      <c r="C8" s="3" t="s">
        <v>48</v>
      </c>
      <c r="D8" s="3" t="s">
        <v>38</v>
      </c>
      <c r="E8" s="4" t="s">
        <v>39</v>
      </c>
      <c r="F8" s="4" t="s">
        <v>38</v>
      </c>
      <c r="G8" s="4" t="s">
        <v>38</v>
      </c>
      <c r="H8" s="4" t="s">
        <v>39</v>
      </c>
      <c r="I8" s="4">
        <v>109</v>
      </c>
      <c r="J8" s="4" t="s">
        <v>40</v>
      </c>
      <c r="K8" s="5">
        <v>8</v>
      </c>
      <c r="L8" s="8"/>
      <c r="R8">
        <f t="shared" si="0"/>
        <v>0</v>
      </c>
      <c r="AA8" s="8">
        <v>29</v>
      </c>
      <c r="AB8">
        <v>18</v>
      </c>
      <c r="AC8">
        <v>18</v>
      </c>
      <c r="AD8">
        <v>15</v>
      </c>
      <c r="AE8">
        <v>13</v>
      </c>
      <c r="AF8">
        <v>15</v>
      </c>
    </row>
    <row r="9" spans="1:32" ht="15" customHeight="1" thickBot="1" x14ac:dyDescent="0.35">
      <c r="A9" s="9" t="s">
        <v>57</v>
      </c>
      <c r="B9" s="9" t="s">
        <v>58</v>
      </c>
      <c r="C9" s="9" t="s">
        <v>48</v>
      </c>
      <c r="D9" s="9" t="s">
        <v>38</v>
      </c>
      <c r="E9" s="10" t="s">
        <v>39</v>
      </c>
      <c r="F9" s="10" t="s">
        <v>38</v>
      </c>
      <c r="G9" s="10" t="s">
        <v>38</v>
      </c>
      <c r="H9" s="10" t="s">
        <v>39</v>
      </c>
      <c r="I9" s="10">
        <v>116</v>
      </c>
      <c r="J9" s="10" t="s">
        <v>40</v>
      </c>
      <c r="K9" s="11">
        <v>8</v>
      </c>
      <c r="L9" s="8"/>
      <c r="R9">
        <f t="shared" si="0"/>
        <v>0</v>
      </c>
      <c r="AA9" s="8">
        <v>33</v>
      </c>
      <c r="AB9">
        <v>19</v>
      </c>
      <c r="AC9">
        <v>16</v>
      </c>
      <c r="AD9">
        <v>18</v>
      </c>
      <c r="AE9">
        <v>20</v>
      </c>
      <c r="AF9">
        <v>20</v>
      </c>
    </row>
    <row r="10" spans="1:32" ht="15" customHeight="1" thickBot="1" x14ac:dyDescent="0.35">
      <c r="A10" s="3" t="s">
        <v>59</v>
      </c>
      <c r="B10" s="3" t="s">
        <v>42</v>
      </c>
      <c r="C10" s="3" t="s">
        <v>48</v>
      </c>
      <c r="D10" s="3" t="s">
        <v>38</v>
      </c>
      <c r="E10" s="4" t="s">
        <v>39</v>
      </c>
      <c r="F10" s="4" t="s">
        <v>38</v>
      </c>
      <c r="G10" s="4" t="s">
        <v>38</v>
      </c>
      <c r="H10" s="4" t="s">
        <v>39</v>
      </c>
      <c r="I10" s="4">
        <v>102</v>
      </c>
      <c r="J10" s="4" t="s">
        <v>40</v>
      </c>
      <c r="K10" s="5">
        <v>8</v>
      </c>
      <c r="L10" s="15"/>
      <c r="R10">
        <f t="shared" si="0"/>
        <v>0</v>
      </c>
      <c r="AA10" s="15">
        <v>30</v>
      </c>
      <c r="AB10">
        <v>18</v>
      </c>
      <c r="AC10">
        <v>14</v>
      </c>
      <c r="AD10">
        <v>14</v>
      </c>
      <c r="AE10">
        <v>17</v>
      </c>
      <c r="AF10">
        <v>17</v>
      </c>
    </row>
    <row r="11" spans="1:32" ht="15" customHeight="1" thickBot="1" x14ac:dyDescent="0.35">
      <c r="A11" s="9" t="s">
        <v>60</v>
      </c>
      <c r="B11" s="9" t="s">
        <v>36</v>
      </c>
      <c r="C11" s="9" t="s">
        <v>55</v>
      </c>
      <c r="D11" s="9" t="s">
        <v>38</v>
      </c>
      <c r="E11" s="10" t="s">
        <v>39</v>
      </c>
      <c r="F11" s="10" t="s">
        <v>38</v>
      </c>
      <c r="G11" s="10" t="s">
        <v>38</v>
      </c>
      <c r="H11" s="10" t="s">
        <v>44</v>
      </c>
      <c r="I11" s="10">
        <v>95</v>
      </c>
      <c r="J11" s="10" t="s">
        <v>40</v>
      </c>
      <c r="K11" s="11">
        <v>5</v>
      </c>
      <c r="L11" s="8"/>
      <c r="R11">
        <f t="shared" si="0"/>
        <v>0</v>
      </c>
      <c r="AA11" s="8">
        <v>20</v>
      </c>
      <c r="AC11">
        <v>11</v>
      </c>
      <c r="AF11">
        <v>13</v>
      </c>
    </row>
    <row r="12" spans="1:32" ht="15" customHeight="1" thickBot="1" x14ac:dyDescent="0.35">
      <c r="A12" s="3" t="s">
        <v>61</v>
      </c>
      <c r="B12" s="3" t="s">
        <v>62</v>
      </c>
      <c r="C12" s="3" t="s">
        <v>63</v>
      </c>
      <c r="D12" s="3" t="s">
        <v>38</v>
      </c>
      <c r="E12" s="4" t="s">
        <v>39</v>
      </c>
      <c r="F12" s="4" t="s">
        <v>38</v>
      </c>
      <c r="G12" s="4" t="s">
        <v>38</v>
      </c>
      <c r="H12" s="4" t="s">
        <v>39</v>
      </c>
      <c r="I12" s="4">
        <v>97</v>
      </c>
      <c r="J12" s="4" t="s">
        <v>64</v>
      </c>
      <c r="K12" s="5">
        <v>5</v>
      </c>
      <c r="L12" s="8"/>
      <c r="R12">
        <f t="shared" si="0"/>
        <v>0</v>
      </c>
      <c r="AA12" s="8">
        <v>22</v>
      </c>
      <c r="AB12">
        <v>13</v>
      </c>
      <c r="AC12">
        <v>11</v>
      </c>
    </row>
    <row r="13" spans="1:32" ht="15" customHeight="1" thickBot="1" x14ac:dyDescent="0.35">
      <c r="A13" s="9" t="s">
        <v>65</v>
      </c>
      <c r="B13" s="9" t="s">
        <v>62</v>
      </c>
      <c r="C13" s="9" t="s">
        <v>48</v>
      </c>
      <c r="D13" s="9" t="s">
        <v>38</v>
      </c>
      <c r="E13" s="10" t="s">
        <v>39</v>
      </c>
      <c r="F13" s="10" t="s">
        <v>38</v>
      </c>
      <c r="G13" s="10" t="s">
        <v>38</v>
      </c>
      <c r="H13" s="10" t="s">
        <v>39</v>
      </c>
      <c r="I13" s="10">
        <v>122</v>
      </c>
      <c r="J13" s="10" t="s">
        <v>64</v>
      </c>
      <c r="K13" s="11">
        <v>8</v>
      </c>
      <c r="L13" s="8"/>
      <c r="R13">
        <f t="shared" si="0"/>
        <v>0</v>
      </c>
      <c r="AA13" s="8">
        <v>36</v>
      </c>
      <c r="AB13">
        <v>17</v>
      </c>
      <c r="AC13">
        <v>19</v>
      </c>
      <c r="AD13">
        <v>13</v>
      </c>
      <c r="AE13">
        <v>15</v>
      </c>
      <c r="AF13">
        <v>18</v>
      </c>
    </row>
    <row r="14" spans="1:32" ht="15" customHeight="1" thickBot="1" x14ac:dyDescent="0.35">
      <c r="A14" s="3" t="s">
        <v>66</v>
      </c>
      <c r="B14" s="3" t="s">
        <v>50</v>
      </c>
      <c r="C14" s="3" t="s">
        <v>48</v>
      </c>
      <c r="D14" s="3" t="s">
        <v>67</v>
      </c>
      <c r="E14" s="4" t="s">
        <v>68</v>
      </c>
      <c r="F14" s="4" t="s">
        <v>44</v>
      </c>
      <c r="G14" s="4" t="s">
        <v>38</v>
      </c>
      <c r="H14" s="4" t="s">
        <v>44</v>
      </c>
      <c r="I14" s="4">
        <v>88</v>
      </c>
      <c r="J14" s="4" t="s">
        <v>40</v>
      </c>
      <c r="K14" s="5">
        <v>4</v>
      </c>
      <c r="L14" s="15"/>
      <c r="R14">
        <f t="shared" si="0"/>
        <v>0</v>
      </c>
      <c r="AA14" s="15">
        <v>29</v>
      </c>
      <c r="AC14">
        <v>13</v>
      </c>
    </row>
    <row r="15" spans="1:32" ht="15" customHeight="1" thickBot="1" x14ac:dyDescent="0.35">
      <c r="A15" s="9" t="s">
        <v>69</v>
      </c>
      <c r="B15" s="9" t="s">
        <v>62</v>
      </c>
      <c r="C15" s="9" t="s">
        <v>48</v>
      </c>
      <c r="D15" s="9" t="s">
        <v>38</v>
      </c>
      <c r="E15" s="10" t="s">
        <v>39</v>
      </c>
      <c r="F15" s="10" t="s">
        <v>38</v>
      </c>
      <c r="G15" s="10" t="s">
        <v>38</v>
      </c>
      <c r="H15" s="10" t="s">
        <v>39</v>
      </c>
      <c r="I15" s="10">
        <v>116</v>
      </c>
      <c r="J15" s="10" t="s">
        <v>64</v>
      </c>
      <c r="K15" s="11">
        <v>8</v>
      </c>
      <c r="L15" s="15"/>
      <c r="R15">
        <f t="shared" si="0"/>
        <v>0</v>
      </c>
      <c r="AA15" s="15">
        <v>36</v>
      </c>
      <c r="AB15">
        <v>19</v>
      </c>
      <c r="AC15">
        <v>19</v>
      </c>
      <c r="AD15">
        <v>18</v>
      </c>
      <c r="AE15">
        <v>15</v>
      </c>
      <c r="AF15">
        <v>19</v>
      </c>
    </row>
    <row r="16" spans="1:32" ht="15" customHeight="1" thickBot="1" x14ac:dyDescent="0.35">
      <c r="A16" s="3" t="s">
        <v>70</v>
      </c>
      <c r="B16" s="3" t="s">
        <v>71</v>
      </c>
      <c r="C16" s="3" t="s">
        <v>48</v>
      </c>
      <c r="D16" s="3" t="s">
        <v>72</v>
      </c>
      <c r="E16" s="4" t="s">
        <v>73</v>
      </c>
      <c r="F16" s="4" t="s">
        <v>38</v>
      </c>
      <c r="G16" s="4" t="s">
        <v>38</v>
      </c>
      <c r="H16" s="4" t="s">
        <v>39</v>
      </c>
      <c r="I16" s="4">
        <v>110</v>
      </c>
      <c r="J16" s="4" t="s">
        <v>74</v>
      </c>
      <c r="K16" s="5">
        <v>7</v>
      </c>
      <c r="L16" s="8"/>
      <c r="R16">
        <f t="shared" si="0"/>
        <v>0</v>
      </c>
      <c r="AA16" s="8">
        <v>17</v>
      </c>
      <c r="AB16">
        <v>13</v>
      </c>
      <c r="AC16">
        <v>13</v>
      </c>
      <c r="AD16">
        <v>13</v>
      </c>
      <c r="AE16">
        <v>8</v>
      </c>
      <c r="AF16">
        <v>16</v>
      </c>
    </row>
    <row r="17" spans="1:32" ht="15" customHeight="1" thickBot="1" x14ac:dyDescent="0.35">
      <c r="A17" s="9" t="s">
        <v>75</v>
      </c>
      <c r="B17" s="9" t="s">
        <v>62</v>
      </c>
      <c r="C17" s="9" t="s">
        <v>76</v>
      </c>
      <c r="D17" s="9" t="s">
        <v>38</v>
      </c>
      <c r="E17" s="10" t="s">
        <v>39</v>
      </c>
      <c r="F17" s="10" t="s">
        <v>38</v>
      </c>
      <c r="G17" s="10" t="s">
        <v>38</v>
      </c>
      <c r="H17" s="10" t="s">
        <v>39</v>
      </c>
      <c r="I17" s="10">
        <v>107</v>
      </c>
      <c r="J17" s="10" t="s">
        <v>74</v>
      </c>
      <c r="K17" s="11">
        <v>7</v>
      </c>
      <c r="L17" s="8"/>
      <c r="R17">
        <f t="shared" si="0"/>
        <v>0</v>
      </c>
      <c r="AA17" s="8">
        <v>34</v>
      </c>
      <c r="AB17">
        <v>20</v>
      </c>
      <c r="AC17">
        <v>16</v>
      </c>
      <c r="AE17">
        <v>15</v>
      </c>
      <c r="AF17">
        <v>15</v>
      </c>
    </row>
    <row r="18" spans="1:32" ht="15" customHeight="1" thickBot="1" x14ac:dyDescent="0.35">
      <c r="A18" s="3" t="s">
        <v>77</v>
      </c>
      <c r="B18" s="3" t="s">
        <v>58</v>
      </c>
      <c r="C18" s="3" t="s">
        <v>48</v>
      </c>
      <c r="D18" s="3" t="s">
        <v>38</v>
      </c>
      <c r="E18" s="4" t="s">
        <v>39</v>
      </c>
      <c r="F18" s="4" t="s">
        <v>38</v>
      </c>
      <c r="G18" s="4" t="s">
        <v>38</v>
      </c>
      <c r="H18" s="4" t="s">
        <v>39</v>
      </c>
      <c r="I18" s="4">
        <v>120</v>
      </c>
      <c r="J18" s="4" t="s">
        <v>40</v>
      </c>
      <c r="K18" s="5">
        <v>8</v>
      </c>
      <c r="L18" s="8"/>
      <c r="R18">
        <f t="shared" si="0"/>
        <v>0</v>
      </c>
      <c r="AA18" s="8">
        <v>28</v>
      </c>
      <c r="AB18">
        <v>17</v>
      </c>
      <c r="AC18">
        <v>14</v>
      </c>
      <c r="AD18">
        <v>18</v>
      </c>
      <c r="AE18">
        <v>16</v>
      </c>
      <c r="AF18">
        <v>18</v>
      </c>
    </row>
    <row r="19" spans="1:32" ht="15" customHeight="1" thickBot="1" x14ac:dyDescent="0.35">
      <c r="A19" s="9" t="s">
        <v>78</v>
      </c>
      <c r="B19" s="9" t="s">
        <v>79</v>
      </c>
      <c r="C19" s="9" t="s">
        <v>80</v>
      </c>
      <c r="D19" s="9" t="s">
        <v>38</v>
      </c>
      <c r="E19" s="10" t="s">
        <v>39</v>
      </c>
      <c r="F19" s="10" t="s">
        <v>38</v>
      </c>
      <c r="G19" s="10" t="s">
        <v>38</v>
      </c>
      <c r="H19" s="10" t="s">
        <v>44</v>
      </c>
      <c r="I19" s="10">
        <v>98</v>
      </c>
      <c r="J19" s="10" t="s">
        <v>40</v>
      </c>
      <c r="K19" s="11">
        <v>6</v>
      </c>
      <c r="L19" s="15"/>
      <c r="R19">
        <f t="shared" si="0"/>
        <v>0</v>
      </c>
      <c r="AA19" s="15">
        <v>27</v>
      </c>
      <c r="AB19">
        <v>19</v>
      </c>
    </row>
    <row r="20" spans="1:32" ht="15" customHeight="1" thickBot="1" x14ac:dyDescent="0.35">
      <c r="A20" s="3" t="s">
        <v>81</v>
      </c>
      <c r="B20" s="3" t="s">
        <v>36</v>
      </c>
      <c r="C20" s="3" t="s">
        <v>76</v>
      </c>
      <c r="D20" s="3" t="s">
        <v>38</v>
      </c>
      <c r="E20" s="4" t="s">
        <v>39</v>
      </c>
      <c r="F20" s="4" t="s">
        <v>38</v>
      </c>
      <c r="G20" s="4" t="s">
        <v>38</v>
      </c>
      <c r="H20" s="4" t="s">
        <v>39</v>
      </c>
      <c r="I20" s="4">
        <v>112</v>
      </c>
      <c r="J20" s="4" t="s">
        <v>40</v>
      </c>
      <c r="K20" s="5">
        <v>8</v>
      </c>
      <c r="L20" s="15"/>
      <c r="R20">
        <f t="shared" si="0"/>
        <v>0</v>
      </c>
      <c r="AA20" s="15">
        <v>19</v>
      </c>
      <c r="AD20">
        <v>16</v>
      </c>
      <c r="AF20">
        <v>12</v>
      </c>
    </row>
    <row r="21" spans="1:32" ht="15" customHeight="1" thickBot="1" x14ac:dyDescent="0.35">
      <c r="A21" s="9" t="s">
        <v>82</v>
      </c>
      <c r="B21" s="9" t="s">
        <v>42</v>
      </c>
      <c r="C21" s="9" t="s">
        <v>48</v>
      </c>
      <c r="D21" s="9" t="s">
        <v>38</v>
      </c>
      <c r="E21" s="10" t="s">
        <v>39</v>
      </c>
      <c r="F21" s="10" t="s">
        <v>38</v>
      </c>
      <c r="G21" s="10" t="s">
        <v>38</v>
      </c>
      <c r="H21" s="10" t="s">
        <v>39</v>
      </c>
      <c r="I21" s="10">
        <v>127</v>
      </c>
      <c r="J21" s="10" t="s">
        <v>74</v>
      </c>
      <c r="K21" s="11">
        <v>8</v>
      </c>
      <c r="L21" s="15"/>
      <c r="R21">
        <f t="shared" si="0"/>
        <v>0</v>
      </c>
      <c r="AA21" s="15">
        <v>37</v>
      </c>
      <c r="AB21">
        <v>17</v>
      </c>
      <c r="AC21">
        <v>17</v>
      </c>
      <c r="AD21">
        <v>13</v>
      </c>
      <c r="AE21">
        <v>20</v>
      </c>
      <c r="AF21">
        <v>17</v>
      </c>
    </row>
    <row r="22" spans="1:32" ht="15" customHeight="1" thickBot="1" x14ac:dyDescent="0.35">
      <c r="A22" s="3" t="s">
        <v>83</v>
      </c>
      <c r="B22" s="3" t="s">
        <v>54</v>
      </c>
      <c r="C22" s="3" t="s">
        <v>48</v>
      </c>
      <c r="D22" s="3" t="s">
        <v>38</v>
      </c>
      <c r="E22" s="4" t="s">
        <v>39</v>
      </c>
      <c r="F22" s="4" t="s">
        <v>38</v>
      </c>
      <c r="G22" s="4" t="s">
        <v>38</v>
      </c>
      <c r="H22" s="4" t="s">
        <v>39</v>
      </c>
      <c r="I22" s="4">
        <v>107</v>
      </c>
      <c r="J22" s="4" t="s">
        <v>40</v>
      </c>
      <c r="K22" s="5">
        <v>8</v>
      </c>
      <c r="L22" s="8"/>
      <c r="R22">
        <f t="shared" si="0"/>
        <v>0</v>
      </c>
      <c r="AA22" s="8">
        <v>35</v>
      </c>
      <c r="AB22">
        <v>19</v>
      </c>
      <c r="AC22">
        <v>19</v>
      </c>
      <c r="AD22">
        <v>15</v>
      </c>
      <c r="AE22">
        <v>17</v>
      </c>
      <c r="AF22">
        <v>17</v>
      </c>
    </row>
    <row r="23" spans="1:32" ht="15" customHeight="1" thickBot="1" x14ac:dyDescent="0.35">
      <c r="A23" s="9" t="s">
        <v>84</v>
      </c>
      <c r="B23" s="9" t="s">
        <v>79</v>
      </c>
      <c r="C23" s="9" t="s">
        <v>48</v>
      </c>
      <c r="D23" s="9" t="s">
        <v>67</v>
      </c>
      <c r="E23" s="10" t="s">
        <v>85</v>
      </c>
      <c r="F23" s="10" t="s">
        <v>38</v>
      </c>
      <c r="G23" s="10" t="s">
        <v>38</v>
      </c>
      <c r="H23" s="10" t="s">
        <v>39</v>
      </c>
      <c r="I23" s="10">
        <v>106</v>
      </c>
      <c r="J23" s="10" t="s">
        <v>74</v>
      </c>
      <c r="K23" s="11">
        <v>8</v>
      </c>
      <c r="L23" s="15"/>
      <c r="R23">
        <f t="shared" si="0"/>
        <v>0</v>
      </c>
      <c r="AA23" s="15">
        <v>17</v>
      </c>
      <c r="AC23">
        <v>8</v>
      </c>
    </row>
    <row r="24" spans="1:32" ht="15" customHeight="1" thickBot="1" x14ac:dyDescent="0.35">
      <c r="A24" s="3" t="s">
        <v>86</v>
      </c>
      <c r="B24" s="3" t="s">
        <v>79</v>
      </c>
      <c r="C24" s="3" t="s">
        <v>48</v>
      </c>
      <c r="D24" s="3" t="s">
        <v>38</v>
      </c>
      <c r="E24" s="4" t="s">
        <v>39</v>
      </c>
      <c r="F24" s="4" t="s">
        <v>38</v>
      </c>
      <c r="G24" s="4" t="s">
        <v>38</v>
      </c>
      <c r="H24" s="4" t="s">
        <v>39</v>
      </c>
      <c r="I24" s="4">
        <v>104</v>
      </c>
      <c r="J24" s="4" t="s">
        <v>40</v>
      </c>
      <c r="K24" s="5">
        <v>6</v>
      </c>
      <c r="L24" s="8"/>
      <c r="R24">
        <f t="shared" si="0"/>
        <v>0</v>
      </c>
      <c r="AA24" s="8">
        <v>20</v>
      </c>
      <c r="AB24">
        <v>16</v>
      </c>
      <c r="AC24">
        <v>18</v>
      </c>
      <c r="AD24">
        <v>15</v>
      </c>
      <c r="AE24">
        <v>10</v>
      </c>
      <c r="AF24">
        <v>14</v>
      </c>
    </row>
    <row r="25" spans="1:32" ht="15" customHeight="1" thickBot="1" x14ac:dyDescent="0.35">
      <c r="A25" s="9" t="s">
        <v>87</v>
      </c>
      <c r="B25" s="9" t="s">
        <v>79</v>
      </c>
      <c r="C25" s="9" t="s">
        <v>80</v>
      </c>
      <c r="D25" s="9" t="s">
        <v>38</v>
      </c>
      <c r="E25" s="10" t="s">
        <v>39</v>
      </c>
      <c r="F25" s="10" t="s">
        <v>38</v>
      </c>
      <c r="G25" s="10" t="s">
        <v>38</v>
      </c>
      <c r="H25" s="10" t="s">
        <v>39</v>
      </c>
      <c r="I25" s="10">
        <v>116</v>
      </c>
      <c r="J25" s="10" t="s">
        <v>40</v>
      </c>
      <c r="K25" s="11">
        <v>8</v>
      </c>
      <c r="L25" s="8"/>
      <c r="R25">
        <f t="shared" si="0"/>
        <v>0</v>
      </c>
      <c r="AA25" s="8">
        <v>35</v>
      </c>
      <c r="AB25">
        <v>18</v>
      </c>
      <c r="AC25">
        <v>16</v>
      </c>
      <c r="AD25">
        <v>15</v>
      </c>
      <c r="AE25">
        <v>12</v>
      </c>
      <c r="AF25">
        <v>18</v>
      </c>
    </row>
    <row r="26" spans="1:32" ht="15" customHeight="1" thickBot="1" x14ac:dyDescent="0.35">
      <c r="A26" s="3" t="s">
        <v>88</v>
      </c>
      <c r="B26" s="3" t="s">
        <v>58</v>
      </c>
      <c r="C26" s="3" t="s">
        <v>51</v>
      </c>
      <c r="D26" s="3" t="s">
        <v>72</v>
      </c>
      <c r="E26" s="4" t="s">
        <v>89</v>
      </c>
      <c r="F26" s="4" t="s">
        <v>38</v>
      </c>
      <c r="G26" s="4" t="s">
        <v>44</v>
      </c>
      <c r="H26" s="4" t="s">
        <v>39</v>
      </c>
      <c r="I26" s="4" t="s">
        <v>39</v>
      </c>
      <c r="J26" s="4" t="s">
        <v>40</v>
      </c>
      <c r="K26" s="5">
        <v>4</v>
      </c>
      <c r="L26" s="8"/>
      <c r="R26">
        <f t="shared" si="0"/>
        <v>0</v>
      </c>
      <c r="AA26" s="8">
        <v>22</v>
      </c>
    </row>
    <row r="27" spans="1:32" ht="15" customHeight="1" thickBot="1" x14ac:dyDescent="0.35">
      <c r="A27" s="9" t="s">
        <v>90</v>
      </c>
      <c r="B27" s="9" t="s">
        <v>36</v>
      </c>
      <c r="C27" s="9" t="s">
        <v>48</v>
      </c>
      <c r="D27" s="9" t="s">
        <v>38</v>
      </c>
      <c r="E27" s="10" t="s">
        <v>39</v>
      </c>
      <c r="F27" s="10" t="s">
        <v>38</v>
      </c>
      <c r="G27" s="10" t="s">
        <v>39</v>
      </c>
      <c r="H27" s="10" t="s">
        <v>39</v>
      </c>
      <c r="I27" s="10" t="s">
        <v>39</v>
      </c>
      <c r="J27" s="10" t="s">
        <v>40</v>
      </c>
      <c r="K27" s="11">
        <v>5</v>
      </c>
      <c r="L27" s="15"/>
      <c r="R27">
        <f t="shared" si="0"/>
        <v>0</v>
      </c>
      <c r="AA27" s="15">
        <v>17</v>
      </c>
      <c r="AB27">
        <v>13</v>
      </c>
      <c r="AC27">
        <v>16</v>
      </c>
      <c r="AD27">
        <v>11</v>
      </c>
      <c r="AE27">
        <v>11</v>
      </c>
      <c r="AF27">
        <v>12</v>
      </c>
    </row>
    <row r="28" spans="1:32" ht="15" customHeight="1" thickBot="1" x14ac:dyDescent="0.35">
      <c r="A28" s="3" t="s">
        <v>91</v>
      </c>
      <c r="B28" s="3" t="s">
        <v>54</v>
      </c>
      <c r="C28" s="3" t="s">
        <v>43</v>
      </c>
      <c r="D28" s="3" t="s">
        <v>38</v>
      </c>
      <c r="E28" s="4" t="s">
        <v>39</v>
      </c>
      <c r="F28" s="4" t="s">
        <v>38</v>
      </c>
      <c r="G28" s="4" t="s">
        <v>38</v>
      </c>
      <c r="H28" s="4" t="s">
        <v>44</v>
      </c>
      <c r="I28" s="4">
        <v>102</v>
      </c>
      <c r="J28" s="4" t="s">
        <v>40</v>
      </c>
      <c r="K28" s="5">
        <v>6</v>
      </c>
      <c r="L28" s="8"/>
      <c r="R28">
        <f t="shared" si="0"/>
        <v>0</v>
      </c>
      <c r="AA28" s="8">
        <v>22</v>
      </c>
      <c r="AB28">
        <v>9</v>
      </c>
      <c r="AC28">
        <v>11</v>
      </c>
      <c r="AD28">
        <v>7</v>
      </c>
      <c r="AE28">
        <v>8</v>
      </c>
      <c r="AF28">
        <v>13</v>
      </c>
    </row>
    <row r="29" spans="1:32" ht="15" customHeight="1" thickBot="1" x14ac:dyDescent="0.35">
      <c r="A29" s="9" t="s">
        <v>92</v>
      </c>
      <c r="B29" s="9" t="s">
        <v>58</v>
      </c>
      <c r="C29" s="9" t="s">
        <v>51</v>
      </c>
      <c r="D29" s="9" t="s">
        <v>38</v>
      </c>
      <c r="E29" s="10" t="s">
        <v>39</v>
      </c>
      <c r="F29" s="10" t="s">
        <v>38</v>
      </c>
      <c r="G29" s="10" t="s">
        <v>38</v>
      </c>
      <c r="H29" s="10" t="s">
        <v>39</v>
      </c>
      <c r="I29" s="10">
        <v>112</v>
      </c>
      <c r="J29" s="10" t="s">
        <v>40</v>
      </c>
      <c r="K29" s="11">
        <v>7</v>
      </c>
      <c r="L29" s="15"/>
      <c r="R29">
        <f t="shared" si="0"/>
        <v>0</v>
      </c>
      <c r="AA29" s="15">
        <v>28</v>
      </c>
      <c r="AB29">
        <v>17</v>
      </c>
      <c r="AC29">
        <v>20</v>
      </c>
      <c r="AD29">
        <v>19</v>
      </c>
      <c r="AE29">
        <v>16</v>
      </c>
      <c r="AF29">
        <v>13</v>
      </c>
    </row>
    <row r="30" spans="1:32" ht="15" customHeight="1" thickBot="1" x14ac:dyDescent="0.35">
      <c r="A30" s="3" t="s">
        <v>93</v>
      </c>
      <c r="B30" s="3" t="s">
        <v>79</v>
      </c>
      <c r="C30" s="3" t="s">
        <v>48</v>
      </c>
      <c r="D30" s="3" t="s">
        <v>72</v>
      </c>
      <c r="E30" s="4" t="s">
        <v>94</v>
      </c>
      <c r="F30" s="4" t="s">
        <v>38</v>
      </c>
      <c r="G30" s="4" t="s">
        <v>38</v>
      </c>
      <c r="H30" s="4" t="s">
        <v>39</v>
      </c>
      <c r="I30" s="4">
        <v>116</v>
      </c>
      <c r="J30" s="4" t="s">
        <v>64</v>
      </c>
      <c r="K30" s="5">
        <v>8</v>
      </c>
      <c r="L30" s="8"/>
      <c r="R30">
        <f t="shared" si="0"/>
        <v>0</v>
      </c>
      <c r="AA30" s="8">
        <v>33</v>
      </c>
      <c r="AC30">
        <v>16</v>
      </c>
      <c r="AD30">
        <v>16</v>
      </c>
      <c r="AE30">
        <v>17</v>
      </c>
      <c r="AF30">
        <v>14</v>
      </c>
    </row>
    <row r="31" spans="1:32" ht="15" customHeight="1" thickBot="1" x14ac:dyDescent="0.35">
      <c r="A31" s="9" t="s">
        <v>95</v>
      </c>
      <c r="B31" s="9" t="s">
        <v>42</v>
      </c>
      <c r="C31" s="9" t="s">
        <v>48</v>
      </c>
      <c r="D31" s="9" t="s">
        <v>72</v>
      </c>
      <c r="E31" s="10" t="s">
        <v>96</v>
      </c>
      <c r="F31" s="10" t="s">
        <v>38</v>
      </c>
      <c r="G31" s="10" t="s">
        <v>38</v>
      </c>
      <c r="H31" s="10" t="s">
        <v>39</v>
      </c>
      <c r="I31" s="10" t="s">
        <v>39</v>
      </c>
      <c r="J31" s="10" t="s">
        <v>74</v>
      </c>
      <c r="K31" s="11">
        <v>9</v>
      </c>
      <c r="L31" s="8"/>
      <c r="R31">
        <f t="shared" si="0"/>
        <v>0</v>
      </c>
      <c r="AA31" s="8"/>
    </row>
    <row r="32" spans="1:32" ht="15" customHeight="1" thickBot="1" x14ac:dyDescent="0.35">
      <c r="A32" s="3" t="s">
        <v>97</v>
      </c>
      <c r="B32" s="3" t="s">
        <v>54</v>
      </c>
      <c r="C32" s="3" t="s">
        <v>37</v>
      </c>
      <c r="D32" s="3" t="s">
        <v>38</v>
      </c>
      <c r="E32" s="4" t="s">
        <v>39</v>
      </c>
      <c r="F32" s="4" t="s">
        <v>38</v>
      </c>
      <c r="G32" s="4" t="s">
        <v>38</v>
      </c>
      <c r="H32" s="4" t="s">
        <v>39</v>
      </c>
      <c r="I32" s="4">
        <v>114</v>
      </c>
      <c r="J32" s="4" t="s">
        <v>40</v>
      </c>
      <c r="K32" s="5">
        <v>8</v>
      </c>
      <c r="L32" s="8"/>
      <c r="R32">
        <f t="shared" si="0"/>
        <v>0</v>
      </c>
      <c r="AA32" s="8">
        <v>27</v>
      </c>
      <c r="AB32">
        <v>15</v>
      </c>
      <c r="AC32">
        <v>14</v>
      </c>
      <c r="AD32">
        <v>15</v>
      </c>
      <c r="AE32">
        <v>16</v>
      </c>
      <c r="AF32">
        <v>18</v>
      </c>
    </row>
  </sheetData>
  <dataValidations count="1">
    <dataValidation type="custom" allowBlank="1" showInputMessage="1" showErrorMessage="1" sqref="A1:H32 A1:K1">
      <formula1>"/,\\,@,B,C,D,E,G,H,I,L,M,N,O,P,R,S,T,V,W,X,Y,Z,!,#,*,-"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10D</vt:lpstr>
      <vt:lpstr>KS2</vt:lpstr>
      <vt:lpstr>Tracking hwk</vt:lpstr>
      <vt:lpstr>PP</vt:lpstr>
      <vt:lpstr>By target grade</vt:lpstr>
      <vt:lpstr>Ethnicity</vt:lpstr>
      <vt:lpstr>Test Sheet</vt:lpstr>
    </vt:vector>
  </TitlesOfParts>
  <Company>Langley Park School For Girls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Maisey</dc:creator>
  <cp:lastModifiedBy>David Maisey</cp:lastModifiedBy>
  <dcterms:created xsi:type="dcterms:W3CDTF">2020-06-29T10:48:26Z</dcterms:created>
  <dcterms:modified xsi:type="dcterms:W3CDTF">2020-06-29T11:05:48Z</dcterms:modified>
</cp:coreProperties>
</file>